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uarios\114999600604\Desktop\"/>
    </mc:Choice>
  </mc:AlternateContent>
  <bookViews>
    <workbookView xWindow="0" yWindow="0" windowWidth="16380" windowHeight="8190" tabRatio="646"/>
  </bookViews>
  <sheets>
    <sheet name="RESUMO POSTOS" sheetId="15" r:id="rId1"/>
    <sheet name="POSTOS SMICRE" sheetId="1" r:id="rId2"/>
    <sheet name="POSTOS SMIN e USINA" sheetId="14" r:id="rId3"/>
    <sheet name="ENCARGOS SOCIAIS" sheetId="12" r:id="rId4"/>
    <sheet name="ENC SOCIAIS PERIODO ELEITORAL" sheetId="16" r:id="rId5"/>
    <sheet name="CITL" sheetId="3" r:id="rId6"/>
    <sheet name="INSUMOS - Período Regular" sheetId="6" r:id="rId7"/>
    <sheet name="INSUMOS - Período Eleitoral" sheetId="13" r:id="rId8"/>
    <sheet name="HORA EXTRA e PRÊMIO ASSIDUIDA" sheetId="7" r:id="rId9"/>
  </sheets>
  <definedNames>
    <definedName name="_xlnm.Print_Area" localSheetId="5">CITL!$A$1:$K$41</definedName>
    <definedName name="_xlnm.Print_Area" localSheetId="4">'ENC SOCIAIS PERIODO ELEITORAL'!$A$1:$H$65</definedName>
    <definedName name="_xlnm.Print_Area" localSheetId="3">'ENCARGOS SOCIAIS'!$A$1:$H$65</definedName>
    <definedName name="_xlnm.Print_Area" localSheetId="8">'HORA EXTRA e PRÊMIO ASSIDUIDA'!$A$1:$I$245</definedName>
    <definedName name="_xlnm.Print_Area" localSheetId="7">'INSUMOS - Período Eleitoral'!$A$1:$F$71</definedName>
    <definedName name="_xlnm.Print_Area" localSheetId="6">'INSUMOS - Período Regular'!$A$1:$H$192</definedName>
    <definedName name="_xlnm.Print_Area" localSheetId="1">'POSTOS SMICRE'!$A$1:$U$63</definedName>
    <definedName name="_xlnm.Print_Area" localSheetId="2">'POSTOS SMIN e USINA'!$A$1:$U$86</definedName>
    <definedName name="_xlnm.Print_Area" localSheetId="0">'RESUMO POSTOS'!$A$1:$I$46</definedName>
    <definedName name="_xlnm.Print_Titles" localSheetId="8">'HORA EXTRA e PRÊMIO ASSIDUIDA'!$1:$4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G27" i="15" l="1"/>
  <c r="F28" i="16" l="1"/>
  <c r="F27" i="16"/>
  <c r="F22" i="16"/>
  <c r="D21" i="16"/>
  <c r="B21" i="16"/>
  <c r="F20" i="16"/>
  <c r="F19" i="16"/>
  <c r="F18" i="16"/>
  <c r="F17" i="16"/>
  <c r="F16" i="16"/>
  <c r="F15" i="16"/>
  <c r="F9" i="16"/>
  <c r="N57" i="14" l="1"/>
  <c r="N46" i="14"/>
  <c r="N35" i="14"/>
  <c r="N24" i="14"/>
  <c r="I58" i="14" l="1"/>
  <c r="I47" i="14"/>
  <c r="I36" i="14"/>
  <c r="I25" i="14"/>
  <c r="H59" i="14" l="1"/>
  <c r="H49" i="14"/>
  <c r="H48" i="14"/>
  <c r="H38" i="14"/>
  <c r="H37" i="14"/>
  <c r="H27" i="14"/>
  <c r="H26" i="14"/>
  <c r="H16" i="14"/>
  <c r="N14" i="14" l="1"/>
  <c r="B25" i="3" l="1"/>
  <c r="B24" i="3"/>
  <c r="K14" i="3"/>
  <c r="H14" i="3"/>
  <c r="E14" i="3"/>
  <c r="K13" i="3"/>
  <c r="H13" i="3"/>
  <c r="E13" i="3"/>
  <c r="N62" i="14"/>
  <c r="N61" i="14"/>
  <c r="N52" i="14"/>
  <c r="N51" i="14"/>
  <c r="N41" i="14"/>
  <c r="N40" i="14"/>
  <c r="N30" i="14"/>
  <c r="N29" i="14"/>
  <c r="F52" i="16" l="1"/>
  <c r="M25" i="1" l="1"/>
  <c r="M22" i="1"/>
  <c r="M21" i="1"/>
  <c r="M17" i="1"/>
  <c r="M18" i="1"/>
  <c r="M16" i="1"/>
  <c r="L17" i="1"/>
  <c r="L18" i="1"/>
  <c r="L16" i="1"/>
  <c r="M58" i="14"/>
  <c r="M56" i="14"/>
  <c r="M47" i="14"/>
  <c r="M45" i="14"/>
  <c r="M36" i="14"/>
  <c r="M34" i="14"/>
  <c r="M25" i="14"/>
  <c r="M23" i="14"/>
  <c r="M15" i="14"/>
  <c r="M14" i="14"/>
  <c r="M13" i="14"/>
  <c r="M16" i="14" s="1"/>
  <c r="M12" i="14"/>
  <c r="L58" i="14"/>
  <c r="L56" i="14"/>
  <c r="L47" i="14"/>
  <c r="L45" i="14"/>
  <c r="L36" i="14"/>
  <c r="L34" i="14"/>
  <c r="L25" i="14"/>
  <c r="L23" i="14"/>
  <c r="J58" i="14"/>
  <c r="J56" i="14"/>
  <c r="J47" i="14"/>
  <c r="J45" i="14"/>
  <c r="J36" i="14"/>
  <c r="J34" i="14"/>
  <c r="J25" i="14"/>
  <c r="J23" i="14"/>
  <c r="H58" i="14"/>
  <c r="H56" i="14"/>
  <c r="H47" i="14"/>
  <c r="H45" i="14"/>
  <c r="H36" i="14"/>
  <c r="H34" i="14"/>
  <c r="H25" i="14"/>
  <c r="H23" i="14"/>
  <c r="D59" i="14"/>
  <c r="D49" i="14"/>
  <c r="D48" i="14"/>
  <c r="D38" i="14"/>
  <c r="D37" i="14"/>
  <c r="D27" i="14"/>
  <c r="D26" i="14"/>
  <c r="M59" i="14" l="1"/>
  <c r="M27" i="14"/>
  <c r="M49" i="14"/>
  <c r="M38" i="14"/>
  <c r="M26" i="14"/>
  <c r="M37" i="14"/>
  <c r="M48" i="14"/>
  <c r="G24" i="7"/>
  <c r="G23" i="7"/>
  <c r="G22" i="7"/>
  <c r="G21" i="7"/>
  <c r="G20" i="7"/>
  <c r="G19" i="7"/>
  <c r="G18" i="7"/>
  <c r="G14" i="7"/>
  <c r="G13" i="7"/>
  <c r="G12" i="7"/>
  <c r="G11" i="7"/>
  <c r="L19" i="14" l="1"/>
  <c r="L18" i="14"/>
  <c r="N59" i="14" l="1"/>
  <c r="N49" i="14"/>
  <c r="N48" i="14"/>
  <c r="N38" i="14"/>
  <c r="N37" i="14"/>
  <c r="O59" i="14"/>
  <c r="O49" i="14"/>
  <c r="O48" i="14"/>
  <c r="O38" i="14"/>
  <c r="O37" i="14"/>
  <c r="O27" i="14"/>
  <c r="O26" i="14"/>
  <c r="N27" i="14"/>
  <c r="N26" i="14"/>
  <c r="O25" i="1"/>
  <c r="O22" i="1"/>
  <c r="O21" i="1"/>
  <c r="O17" i="1"/>
  <c r="O18" i="1"/>
  <c r="O16" i="1"/>
  <c r="O16" i="14"/>
  <c r="O15" i="14"/>
  <c r="O14" i="14"/>
  <c r="O13" i="14"/>
  <c r="O12" i="14"/>
  <c r="N16" i="14"/>
  <c r="N25" i="1"/>
  <c r="N22" i="1"/>
  <c r="N21" i="1"/>
  <c r="N18" i="1"/>
  <c r="N17" i="1"/>
  <c r="N16" i="1"/>
  <c r="N19" i="14"/>
  <c r="N18" i="14"/>
  <c r="E229" i="7" l="1"/>
  <c r="E224" i="7"/>
  <c r="E219" i="7"/>
  <c r="E214" i="7"/>
  <c r="E204" i="7"/>
  <c r="H197" i="7"/>
  <c r="D197" i="7"/>
  <c r="H192" i="7"/>
  <c r="D192" i="7"/>
  <c r="H187" i="7"/>
  <c r="D187" i="7"/>
  <c r="H182" i="7"/>
  <c r="D182" i="7"/>
  <c r="H172" i="7"/>
  <c r="D172" i="7"/>
  <c r="H164" i="7"/>
  <c r="H159" i="7"/>
  <c r="H154" i="7"/>
  <c r="H149" i="7"/>
  <c r="H135" i="7"/>
  <c r="H128" i="7"/>
  <c r="H123" i="7"/>
  <c r="H118" i="7"/>
  <c r="H113" i="7"/>
  <c r="H99" i="7"/>
  <c r="H92" i="7"/>
  <c r="H87" i="7"/>
  <c r="H82" i="7"/>
  <c r="H77" i="7"/>
  <c r="H63" i="7"/>
  <c r="H57" i="7"/>
  <c r="H52" i="7"/>
  <c r="H47" i="7"/>
  <c r="H42" i="7"/>
  <c r="H28" i="7"/>
  <c r="H27" i="15"/>
  <c r="H21" i="15"/>
  <c r="H22" i="15"/>
  <c r="H23" i="15"/>
  <c r="H24" i="15"/>
  <c r="H25" i="15"/>
  <c r="H26" i="15"/>
  <c r="H20" i="15"/>
  <c r="F27" i="15"/>
  <c r="F21" i="15"/>
  <c r="F22" i="15"/>
  <c r="F23" i="15"/>
  <c r="F24" i="15"/>
  <c r="F25" i="15"/>
  <c r="F26" i="15"/>
  <c r="F20" i="15"/>
  <c r="C27" i="15"/>
  <c r="C21" i="15"/>
  <c r="C22" i="15"/>
  <c r="C23" i="15"/>
  <c r="C24" i="15"/>
  <c r="C25" i="15"/>
  <c r="C26" i="15"/>
  <c r="C20" i="15"/>
  <c r="T57" i="14"/>
  <c r="T46" i="14"/>
  <c r="T35" i="14"/>
  <c r="T24" i="14"/>
  <c r="T14" i="14"/>
  <c r="T14" i="1"/>
  <c r="H19" i="15"/>
  <c r="H15" i="15"/>
  <c r="H16" i="15"/>
  <c r="H17" i="15"/>
  <c r="H18" i="15"/>
  <c r="H14" i="15"/>
  <c r="F19" i="15"/>
  <c r="C19" i="15"/>
  <c r="B19" i="15"/>
  <c r="A19" i="15"/>
  <c r="F15" i="15"/>
  <c r="F16" i="15"/>
  <c r="F17" i="15"/>
  <c r="F18" i="15"/>
  <c r="F14" i="15"/>
  <c r="C15" i="15"/>
  <c r="C16" i="15"/>
  <c r="C17" i="15"/>
  <c r="C18" i="15"/>
  <c r="C14" i="15"/>
  <c r="B15" i="15"/>
  <c r="B16" i="15"/>
  <c r="B17" i="15"/>
  <c r="B18" i="15"/>
  <c r="B14" i="15"/>
  <c r="A15" i="15"/>
  <c r="A16" i="15"/>
  <c r="A17" i="15"/>
  <c r="A18" i="15"/>
  <c r="A14" i="15"/>
  <c r="A1" i="16"/>
  <c r="F21" i="16"/>
  <c r="F23" i="16" s="1"/>
  <c r="A6" i="16"/>
  <c r="A5" i="16"/>
  <c r="A3" i="16"/>
  <c r="A2" i="16"/>
  <c r="B29" i="3"/>
  <c r="K18" i="3"/>
  <c r="H18" i="3"/>
  <c r="E18" i="3"/>
  <c r="H240" i="7" l="1"/>
  <c r="F36" i="7" s="1"/>
  <c r="F39" i="16"/>
  <c r="F53" i="16"/>
  <c r="F29" i="16"/>
  <c r="F30" i="16" s="1"/>
  <c r="F31" i="16" s="1"/>
  <c r="F59" i="16"/>
  <c r="F36" i="16"/>
  <c r="B19" i="3"/>
  <c r="H29" i="7" l="1"/>
  <c r="T20" i="1"/>
  <c r="T15" i="1"/>
  <c r="H136" i="7"/>
  <c r="T15" i="14"/>
  <c r="H64" i="7"/>
  <c r="T24" i="1"/>
  <c r="F41" i="16"/>
  <c r="F42" i="16" s="1"/>
  <c r="F43" i="16" s="1"/>
  <c r="F54" i="16" s="1"/>
  <c r="F55" i="16" s="1"/>
  <c r="F62" i="16" s="1"/>
  <c r="F71" i="7"/>
  <c r="F107" i="7"/>
  <c r="F143" i="7"/>
  <c r="F60" i="16"/>
  <c r="F61" i="16" l="1"/>
  <c r="F63" i="16" s="1"/>
  <c r="F24" i="1" s="1"/>
  <c r="A6" i="7"/>
  <c r="A5" i="7"/>
  <c r="A3" i="7"/>
  <c r="A2" i="7"/>
  <c r="A1" i="7"/>
  <c r="A6" i="13"/>
  <c r="A5" i="13"/>
  <c r="A3" i="13"/>
  <c r="A2" i="13"/>
  <c r="A1" i="13"/>
  <c r="A6" i="6"/>
  <c r="A5" i="6"/>
  <c r="A3" i="6"/>
  <c r="A2" i="6"/>
  <c r="A1" i="6"/>
  <c r="A6" i="12"/>
  <c r="A5" i="12"/>
  <c r="A3" i="3"/>
  <c r="A2" i="3"/>
  <c r="A1" i="3"/>
  <c r="A2" i="12"/>
  <c r="A1" i="12"/>
  <c r="A3" i="12"/>
  <c r="A2" i="14"/>
  <c r="A1" i="14"/>
  <c r="A9" i="14"/>
  <c r="A8" i="14"/>
  <c r="T6" i="14"/>
  <c r="S6" i="14"/>
  <c r="Q6" i="14"/>
  <c r="P6" i="14"/>
  <c r="T5" i="14"/>
  <c r="S5" i="14"/>
  <c r="Q5" i="14"/>
  <c r="P5" i="14"/>
  <c r="A2" i="1"/>
  <c r="A1" i="1"/>
  <c r="T6" i="1"/>
  <c r="T5" i="1"/>
  <c r="S6" i="1"/>
  <c r="S5" i="1"/>
  <c r="P6" i="1"/>
  <c r="P5" i="1"/>
  <c r="Q6" i="1"/>
  <c r="Q5" i="1"/>
  <c r="A9" i="1"/>
  <c r="A8" i="1"/>
  <c r="H17" i="1" l="1"/>
  <c r="H18" i="1"/>
  <c r="H16" i="1"/>
  <c r="H21" i="1"/>
  <c r="I15" i="14" l="1"/>
  <c r="I13" i="14"/>
  <c r="I59" i="14"/>
  <c r="C199" i="7" s="1"/>
  <c r="I49" i="14"/>
  <c r="C195" i="7" s="1"/>
  <c r="I48" i="14"/>
  <c r="C194" i="7" s="1"/>
  <c r="I38" i="14"/>
  <c r="C190" i="7" s="1"/>
  <c r="I37" i="14"/>
  <c r="C189" i="7" s="1"/>
  <c r="I27" i="14"/>
  <c r="C185" i="7" s="1"/>
  <c r="I26" i="14"/>
  <c r="C184" i="7" s="1"/>
  <c r="I21" i="1"/>
  <c r="C177" i="7" s="1"/>
  <c r="I17" i="1"/>
  <c r="C175" i="7" s="1"/>
  <c r="I18" i="1"/>
  <c r="C176" i="7" s="1"/>
  <c r="I16" i="1"/>
  <c r="C174" i="7" s="1"/>
  <c r="G177" i="7"/>
  <c r="G175" i="7"/>
  <c r="G176" i="7"/>
  <c r="G174" i="7"/>
  <c r="F80" i="6" l="1"/>
  <c r="E24" i="7" l="1"/>
  <c r="E130" i="7" l="1"/>
  <c r="E94" i="7"/>
  <c r="E59" i="7"/>
  <c r="E166" i="7"/>
  <c r="E19" i="7"/>
  <c r="E20" i="7"/>
  <c r="E21" i="7"/>
  <c r="E22" i="7"/>
  <c r="E23" i="7"/>
  <c r="E18" i="7"/>
  <c r="E17" i="7"/>
  <c r="E16" i="7"/>
  <c r="E13" i="7"/>
  <c r="E14" i="7"/>
  <c r="E15" i="7"/>
  <c r="E12" i="7"/>
  <c r="E11" i="7"/>
  <c r="E45" i="7" l="1"/>
  <c r="E80" i="7"/>
  <c r="E152" i="7"/>
  <c r="E116" i="7"/>
  <c r="E121" i="7"/>
  <c r="E157" i="7"/>
  <c r="E85" i="7"/>
  <c r="E50" i="7"/>
  <c r="E120" i="7"/>
  <c r="E84" i="7"/>
  <c r="E156" i="7"/>
  <c r="E49" i="7"/>
  <c r="E115" i="7"/>
  <c r="E79" i="7"/>
  <c r="E44" i="7"/>
  <c r="E151" i="7"/>
  <c r="E161" i="7"/>
  <c r="E54" i="7"/>
  <c r="E89" i="7"/>
  <c r="E125" i="7"/>
  <c r="E55" i="7"/>
  <c r="E126" i="7"/>
  <c r="E90" i="7"/>
  <c r="E162" i="7"/>
  <c r="E30" i="7"/>
  <c r="E65" i="7"/>
  <c r="E101" i="7"/>
  <c r="E137" i="7"/>
  <c r="E31" i="7"/>
  <c r="E102" i="7"/>
  <c r="E66" i="7"/>
  <c r="E138" i="7"/>
  <c r="E33" i="7"/>
  <c r="E68" i="7"/>
  <c r="E140" i="7"/>
  <c r="E104" i="7"/>
  <c r="E32" i="7"/>
  <c r="E67" i="7"/>
  <c r="E103" i="7"/>
  <c r="E139" i="7"/>
  <c r="D132" i="6"/>
  <c r="F132" i="6" s="1"/>
  <c r="H132" i="6" s="1"/>
  <c r="E50" i="13" l="1"/>
  <c r="F50" i="13" s="1"/>
  <c r="D117" i="6"/>
  <c r="D118" i="6"/>
  <c r="D119" i="6"/>
  <c r="D120" i="6"/>
  <c r="D121" i="6"/>
  <c r="D122" i="6"/>
  <c r="D123" i="6"/>
  <c r="D124" i="6"/>
  <c r="D125" i="6"/>
  <c r="D126" i="6"/>
  <c r="D127" i="6"/>
  <c r="D128" i="6"/>
  <c r="D129" i="6"/>
  <c r="D130" i="6"/>
  <c r="D131" i="6"/>
  <c r="D133" i="6"/>
  <c r="D134" i="6"/>
  <c r="D135" i="6"/>
  <c r="D136" i="6"/>
  <c r="D137" i="6"/>
  <c r="D138" i="6"/>
  <c r="D139" i="6"/>
  <c r="D140" i="6"/>
  <c r="D141" i="6"/>
  <c r="D142" i="6"/>
  <c r="L14" i="14" l="1"/>
  <c r="L12" i="14"/>
  <c r="J14" i="14"/>
  <c r="J12" i="14"/>
  <c r="H14" i="14"/>
  <c r="H12" i="14"/>
  <c r="N12" i="14"/>
  <c r="L15" i="14"/>
  <c r="L13" i="14"/>
  <c r="J15" i="14"/>
  <c r="H13" i="14"/>
  <c r="J13" i="14"/>
  <c r="H15" i="14"/>
  <c r="D16" i="14"/>
  <c r="I16" i="14" l="1"/>
  <c r="C180" i="7" s="1"/>
  <c r="G17" i="7"/>
  <c r="J25" i="1"/>
  <c r="L59" i="14"/>
  <c r="L49" i="14"/>
  <c r="L48" i="14"/>
  <c r="L38" i="14"/>
  <c r="L37" i="14"/>
  <c r="L27" i="14"/>
  <c r="L26" i="14"/>
  <c r="L16" i="14"/>
  <c r="J59" i="14"/>
  <c r="J49" i="14"/>
  <c r="J48" i="14"/>
  <c r="J38" i="14"/>
  <c r="J37" i="14"/>
  <c r="J27" i="14"/>
  <c r="J26" i="14"/>
  <c r="J16" i="14"/>
  <c r="J22" i="1"/>
  <c r="J21" i="1"/>
  <c r="J18" i="1"/>
  <c r="J17" i="1"/>
  <c r="J16" i="1"/>
  <c r="A67" i="14"/>
  <c r="B67" i="14"/>
  <c r="B20" i="15" s="1"/>
  <c r="A68" i="14"/>
  <c r="B68" i="14"/>
  <c r="B21" i="15" s="1"/>
  <c r="A69" i="14"/>
  <c r="B69" i="14"/>
  <c r="B22" i="15" s="1"/>
  <c r="A70" i="14"/>
  <c r="B70" i="14"/>
  <c r="B23" i="15" s="1"/>
  <c r="A71" i="14"/>
  <c r="B71" i="14"/>
  <c r="B24" i="15" s="1"/>
  <c r="A72" i="14"/>
  <c r="B72" i="14"/>
  <c r="B25" i="15" s="1"/>
  <c r="A73" i="14"/>
  <c r="B73" i="14"/>
  <c r="B26" i="15" s="1"/>
  <c r="E74" i="14"/>
  <c r="E78" i="14" s="1"/>
  <c r="B75" i="14"/>
  <c r="A76" i="14"/>
  <c r="B76" i="14"/>
  <c r="B27" i="15" s="1"/>
  <c r="L25" i="1"/>
  <c r="L22" i="1"/>
  <c r="L21" i="1"/>
  <c r="E40" i="7" l="1"/>
  <c r="E147" i="7"/>
  <c r="E75" i="7"/>
  <c r="E111" i="7"/>
  <c r="A24" i="7"/>
  <c r="A27" i="15"/>
  <c r="A23" i="15"/>
  <c r="A20" i="7"/>
  <c r="A49" i="7" s="1"/>
  <c r="A24" i="15"/>
  <c r="A21" i="7"/>
  <c r="A23" i="7"/>
  <c r="A26" i="15"/>
  <c r="A19" i="7"/>
  <c r="A22" i="15"/>
  <c r="A17" i="7"/>
  <c r="A20" i="15"/>
  <c r="A22" i="7"/>
  <c r="A25" i="15"/>
  <c r="A18" i="7"/>
  <c r="A21" i="15"/>
  <c r="F52" i="12"/>
  <c r="F29" i="12"/>
  <c r="B24" i="7" l="1"/>
  <c r="B19" i="7"/>
  <c r="B20" i="7"/>
  <c r="B49" i="7" s="1"/>
  <c r="B21" i="7"/>
  <c r="B22" i="7"/>
  <c r="B23" i="7"/>
  <c r="B18" i="7"/>
  <c r="B17" i="7"/>
  <c r="F134" i="6"/>
  <c r="H134" i="6" s="1"/>
  <c r="D36" i="13"/>
  <c r="D37" i="13"/>
  <c r="D38" i="13"/>
  <c r="D39" i="13"/>
  <c r="D40" i="13"/>
  <c r="D41" i="13"/>
  <c r="D42" i="13"/>
  <c r="D43" i="13"/>
  <c r="D44" i="13"/>
  <c r="D45" i="13"/>
  <c r="D46" i="13"/>
  <c r="D47" i="13"/>
  <c r="D48" i="13"/>
  <c r="D49" i="13"/>
  <c r="D35" i="13"/>
  <c r="D34" i="13"/>
  <c r="F117" i="6"/>
  <c r="H117" i="6" s="1"/>
  <c r="B36" i="13"/>
  <c r="B37" i="13"/>
  <c r="B38" i="13"/>
  <c r="B39" i="13"/>
  <c r="B40" i="13"/>
  <c r="B41" i="13"/>
  <c r="B42" i="13"/>
  <c r="B43" i="13"/>
  <c r="B44" i="13"/>
  <c r="B45" i="13"/>
  <c r="B46" i="13"/>
  <c r="B47" i="13"/>
  <c r="B48" i="13"/>
  <c r="B49" i="13"/>
  <c r="B35" i="13"/>
  <c r="B34" i="13"/>
  <c r="A36" i="13"/>
  <c r="A37" i="13"/>
  <c r="A38" i="13"/>
  <c r="A39" i="13"/>
  <c r="A40" i="13"/>
  <c r="A41" i="13"/>
  <c r="A42" i="13"/>
  <c r="A43" i="13"/>
  <c r="A44" i="13"/>
  <c r="A45" i="13"/>
  <c r="A46" i="13"/>
  <c r="A47" i="13"/>
  <c r="A48" i="13"/>
  <c r="A49" i="13"/>
  <c r="A35" i="13"/>
  <c r="A34" i="13"/>
  <c r="F18" i="13"/>
  <c r="G25" i="6" l="1"/>
  <c r="G26" i="6"/>
  <c r="G27" i="6"/>
  <c r="G28" i="6"/>
  <c r="G29" i="6"/>
  <c r="G30" i="6"/>
  <c r="G31" i="6"/>
  <c r="G32" i="6"/>
  <c r="G33" i="6"/>
  <c r="G34" i="6"/>
  <c r="G35" i="6"/>
  <c r="G36" i="6"/>
  <c r="G37" i="6"/>
  <c r="G38" i="6"/>
  <c r="G39" i="6"/>
  <c r="F142" i="6" l="1"/>
  <c r="H142" i="6" s="1"/>
  <c r="F141" i="6"/>
  <c r="H141" i="6" s="1"/>
  <c r="F140" i="6"/>
  <c r="H140" i="6" s="1"/>
  <c r="F139" i="6"/>
  <c r="H139" i="6" s="1"/>
  <c r="F138" i="6"/>
  <c r="H138" i="6" s="1"/>
  <c r="F137" i="6"/>
  <c r="H137" i="6" s="1"/>
  <c r="E49" i="14"/>
  <c r="G195" i="7" s="1"/>
  <c r="E48" i="14"/>
  <c r="G194" i="7" s="1"/>
  <c r="E37" i="14"/>
  <c r="C49" i="7" s="1"/>
  <c r="D49" i="7" s="1"/>
  <c r="E38" i="14"/>
  <c r="G190" i="7" s="1"/>
  <c r="K49" i="14"/>
  <c r="K48" i="14"/>
  <c r="K38" i="14"/>
  <c r="K37" i="14"/>
  <c r="C120" i="7" l="1"/>
  <c r="C84" i="7"/>
  <c r="C156" i="7"/>
  <c r="C226" i="7"/>
  <c r="C161" i="7"/>
  <c r="C89" i="7"/>
  <c r="C125" i="7"/>
  <c r="C54" i="7"/>
  <c r="C227" i="7"/>
  <c r="C162" i="7"/>
  <c r="C90" i="7"/>
  <c r="C126" i="7"/>
  <c r="C55" i="7"/>
  <c r="G189" i="7"/>
  <c r="C221" i="7"/>
  <c r="C50" i="7"/>
  <c r="C222" i="7"/>
  <c r="C85" i="7"/>
  <c r="C157" i="7"/>
  <c r="C121" i="7"/>
  <c r="E27" i="14"/>
  <c r="G185" i="7" s="1"/>
  <c r="E26" i="14"/>
  <c r="G184" i="7" s="1"/>
  <c r="E14" i="14"/>
  <c r="A231" i="7"/>
  <c r="A227" i="7"/>
  <c r="A226" i="7"/>
  <c r="A222" i="7"/>
  <c r="A221" i="7"/>
  <c r="A217" i="7"/>
  <c r="A216" i="7"/>
  <c r="A212" i="7"/>
  <c r="A199" i="7"/>
  <c r="A195" i="7"/>
  <c r="A194" i="7"/>
  <c r="A190" i="7"/>
  <c r="A189" i="7"/>
  <c r="A185" i="7"/>
  <c r="A184" i="7"/>
  <c r="A180" i="7"/>
  <c r="A166" i="7"/>
  <c r="A162" i="7"/>
  <c r="A161" i="7"/>
  <c r="A157" i="7"/>
  <c r="A156" i="7"/>
  <c r="A152" i="7"/>
  <c r="A151" i="7"/>
  <c r="A147" i="7"/>
  <c r="A130" i="7"/>
  <c r="A126" i="7"/>
  <c r="A125" i="7"/>
  <c r="A121" i="7"/>
  <c r="A120" i="7"/>
  <c r="A116" i="7"/>
  <c r="A115" i="7"/>
  <c r="A111" i="7"/>
  <c r="F118" i="6"/>
  <c r="H118" i="6" s="1"/>
  <c r="F119" i="6"/>
  <c r="H119" i="6" s="1"/>
  <c r="F120" i="6"/>
  <c r="H120" i="6" s="1"/>
  <c r="F121" i="6"/>
  <c r="H121" i="6" s="1"/>
  <c r="F122" i="6"/>
  <c r="H122" i="6" s="1"/>
  <c r="F123" i="6"/>
  <c r="H123" i="6" s="1"/>
  <c r="F124" i="6"/>
  <c r="H124" i="6" s="1"/>
  <c r="F125" i="6"/>
  <c r="H125" i="6" s="1"/>
  <c r="F126" i="6"/>
  <c r="H126" i="6" s="1"/>
  <c r="F127" i="6"/>
  <c r="H127" i="6" s="1"/>
  <c r="F128" i="6"/>
  <c r="H128" i="6" s="1"/>
  <c r="F129" i="6"/>
  <c r="H129" i="6" s="1"/>
  <c r="F130" i="6"/>
  <c r="H130" i="6" s="1"/>
  <c r="F131" i="6"/>
  <c r="H131" i="6" s="1"/>
  <c r="F133" i="6"/>
  <c r="H133" i="6" s="1"/>
  <c r="F135" i="6"/>
  <c r="H135" i="6" s="1"/>
  <c r="F136" i="6"/>
  <c r="H136" i="6" s="1"/>
  <c r="C115" i="7" l="1"/>
  <c r="C151" i="7"/>
  <c r="C79" i="7"/>
  <c r="C152" i="7"/>
  <c r="C80" i="7"/>
  <c r="C116" i="7"/>
  <c r="A94" i="7"/>
  <c r="A90" i="7"/>
  <c r="A75" i="7"/>
  <c r="A79" i="7"/>
  <c r="A80" i="7"/>
  <c r="A84" i="7"/>
  <c r="A85" i="7"/>
  <c r="A89" i="7"/>
  <c r="K59" i="14"/>
  <c r="K27" i="14"/>
  <c r="K26" i="14"/>
  <c r="K16" i="14"/>
  <c r="E37" i="13"/>
  <c r="F37" i="13" s="1"/>
  <c r="E38" i="13"/>
  <c r="F38" i="13" s="1"/>
  <c r="E39" i="13"/>
  <c r="F39" i="13" s="1"/>
  <c r="E40" i="13"/>
  <c r="F40" i="13" s="1"/>
  <c r="F22" i="13"/>
  <c r="F23" i="13"/>
  <c r="F24" i="13"/>
  <c r="F25" i="13"/>
  <c r="F26" i="13"/>
  <c r="F27" i="13"/>
  <c r="F21" i="13"/>
  <c r="F159" i="6"/>
  <c r="H159" i="6" s="1"/>
  <c r="F160" i="6"/>
  <c r="H160" i="6" s="1"/>
  <c r="F161" i="6"/>
  <c r="H161" i="6" s="1"/>
  <c r="F162" i="6"/>
  <c r="H162" i="6" s="1"/>
  <c r="F163" i="6"/>
  <c r="H163" i="6" s="1"/>
  <c r="F164" i="6"/>
  <c r="H164" i="6" s="1"/>
  <c r="F165" i="6"/>
  <c r="H165" i="6" s="1"/>
  <c r="F158" i="6"/>
  <c r="H158" i="6" s="1"/>
  <c r="F149" i="6"/>
  <c r="G149" i="6" s="1"/>
  <c r="F150" i="6"/>
  <c r="G150" i="6" s="1"/>
  <c r="F148" i="6"/>
  <c r="G148" i="6" s="1"/>
  <c r="F92" i="6"/>
  <c r="F93" i="6"/>
  <c r="F94" i="6"/>
  <c r="F95" i="6"/>
  <c r="F96" i="6"/>
  <c r="F97" i="6"/>
  <c r="F98" i="6"/>
  <c r="F99" i="6"/>
  <c r="F100" i="6"/>
  <c r="F101" i="6"/>
  <c r="F102" i="6"/>
  <c r="F103" i="6"/>
  <c r="F104" i="6"/>
  <c r="F105" i="6"/>
  <c r="F106" i="6"/>
  <c r="F91" i="6"/>
  <c r="F90" i="6"/>
  <c r="F59" i="6"/>
  <c r="F60" i="6"/>
  <c r="F61" i="6"/>
  <c r="F62" i="6"/>
  <c r="F63" i="6"/>
  <c r="F64" i="6"/>
  <c r="F65" i="6"/>
  <c r="F66" i="6"/>
  <c r="F67" i="6"/>
  <c r="F68" i="6"/>
  <c r="F69" i="6"/>
  <c r="F70" i="6"/>
  <c r="F71" i="6"/>
  <c r="F72" i="6"/>
  <c r="F73" i="6"/>
  <c r="F74" i="6"/>
  <c r="F75" i="6"/>
  <c r="F76" i="6"/>
  <c r="F77" i="6"/>
  <c r="F78" i="6"/>
  <c r="F79" i="6"/>
  <c r="F81" i="6"/>
  <c r="F82" i="6"/>
  <c r="F58" i="6"/>
  <c r="G40" i="6"/>
  <c r="G41" i="6"/>
  <c r="G24" i="6"/>
  <c r="K25" i="1"/>
  <c r="K22" i="1"/>
  <c r="K21" i="1"/>
  <c r="K18" i="1"/>
  <c r="K17" i="1"/>
  <c r="K16" i="1"/>
  <c r="A59" i="7"/>
  <c r="A55" i="7"/>
  <c r="A54" i="7"/>
  <c r="A50" i="7"/>
  <c r="A45" i="7"/>
  <c r="A44" i="7"/>
  <c r="S40" i="7"/>
  <c r="A40" i="7"/>
  <c r="B231" i="7"/>
  <c r="B227" i="7"/>
  <c r="B226" i="7"/>
  <c r="B180" i="7" l="1"/>
  <c r="B212" i="7"/>
  <c r="B184" i="7"/>
  <c r="B216" i="7"/>
  <c r="B189" i="7"/>
  <c r="B221" i="7"/>
  <c r="B190" i="7"/>
  <c r="B222" i="7"/>
  <c r="B185" i="7"/>
  <c r="B217" i="7"/>
  <c r="B166" i="7"/>
  <c r="B199" i="7"/>
  <c r="B162" i="7"/>
  <c r="B195" i="7"/>
  <c r="B161" i="7"/>
  <c r="B194" i="7"/>
  <c r="B121" i="7"/>
  <c r="B157" i="7"/>
  <c r="B111" i="7"/>
  <c r="B147" i="7"/>
  <c r="B115" i="7"/>
  <c r="B151" i="7"/>
  <c r="B116" i="7"/>
  <c r="B152" i="7"/>
  <c r="B120" i="7"/>
  <c r="B156" i="7"/>
  <c r="B89" i="7"/>
  <c r="B125" i="7"/>
  <c r="B90" i="7"/>
  <c r="B126" i="7"/>
  <c r="B59" i="7"/>
  <c r="B130" i="7"/>
  <c r="B45" i="7"/>
  <c r="B50" i="7"/>
  <c r="B55" i="7"/>
  <c r="B79" i="7"/>
  <c r="B54" i="7"/>
  <c r="B44" i="7"/>
  <c r="B75" i="7"/>
  <c r="F166" i="6"/>
  <c r="B85" i="7"/>
  <c r="B40" i="7"/>
  <c r="B94" i="7"/>
  <c r="B84" i="7"/>
  <c r="B80" i="7"/>
  <c r="F107" i="6"/>
  <c r="G151" i="6"/>
  <c r="G153" i="6" s="1"/>
  <c r="F151" i="6"/>
  <c r="F143" i="6"/>
  <c r="G42" i="6"/>
  <c r="G44" i="6" s="1"/>
  <c r="E38" i="1"/>
  <c r="F83" i="6" l="1"/>
  <c r="G172" i="6"/>
  <c r="G14" i="6" l="1"/>
  <c r="K16" i="3" l="1"/>
  <c r="K15" i="3"/>
  <c r="K19" i="3" s="1"/>
  <c r="B27" i="3"/>
  <c r="B26" i="3"/>
  <c r="B30" i="3" s="1"/>
  <c r="C20" i="6"/>
  <c r="E59" i="14"/>
  <c r="G199" i="7" s="1"/>
  <c r="E16" i="14"/>
  <c r="G180" i="7" s="1"/>
  <c r="H198" i="7" l="1"/>
  <c r="H88" i="7"/>
  <c r="E225" i="7"/>
  <c r="H53" i="7"/>
  <c r="H160" i="7"/>
  <c r="D193" i="7"/>
  <c r="H193" i="7"/>
  <c r="H124" i="7"/>
  <c r="T47" i="14"/>
  <c r="E230" i="7"/>
  <c r="H58" i="7"/>
  <c r="T58" i="14"/>
  <c r="H165" i="7"/>
  <c r="D198" i="7"/>
  <c r="H129" i="7"/>
  <c r="H93" i="7"/>
  <c r="G80" i="6"/>
  <c r="H80" i="6" s="1"/>
  <c r="G99" i="6"/>
  <c r="G91" i="6"/>
  <c r="G92" i="6"/>
  <c r="G100" i="6"/>
  <c r="H100" i="6" s="1"/>
  <c r="G93" i="6"/>
  <c r="H93" i="6" s="1"/>
  <c r="G101" i="6"/>
  <c r="H101" i="6" s="1"/>
  <c r="G105" i="6"/>
  <c r="H105" i="6" s="1"/>
  <c r="G94" i="6"/>
  <c r="G102" i="6"/>
  <c r="G95" i="6"/>
  <c r="G103" i="6"/>
  <c r="G96" i="6"/>
  <c r="H96" i="6" s="1"/>
  <c r="G104" i="6"/>
  <c r="H104" i="6" s="1"/>
  <c r="G97" i="6"/>
  <c r="H97" i="6" s="1"/>
  <c r="G98" i="6"/>
  <c r="H98" i="6" s="1"/>
  <c r="G106" i="6"/>
  <c r="H106" i="6" s="1"/>
  <c r="G132" i="6"/>
  <c r="C111" i="7"/>
  <c r="D111" i="7" s="1"/>
  <c r="C147" i="7"/>
  <c r="D147" i="7" s="1"/>
  <c r="C75" i="7"/>
  <c r="D75" i="7" s="1"/>
  <c r="C94" i="7"/>
  <c r="D94" i="7" s="1"/>
  <c r="C130" i="7"/>
  <c r="D130" i="7" s="1"/>
  <c r="C166" i="7"/>
  <c r="D166" i="7" s="1"/>
  <c r="G134" i="6"/>
  <c r="F27" i="6"/>
  <c r="F35" i="6"/>
  <c r="F28" i="6"/>
  <c r="F36" i="6"/>
  <c r="F29" i="6"/>
  <c r="F37" i="6"/>
  <c r="F30" i="6"/>
  <c r="F38" i="6"/>
  <c r="F31" i="6"/>
  <c r="F39" i="6"/>
  <c r="F32" i="6"/>
  <c r="F25" i="6"/>
  <c r="F33" i="6"/>
  <c r="F26" i="6"/>
  <c r="F34" i="6"/>
  <c r="H31" i="6"/>
  <c r="H28" i="6"/>
  <c r="H36" i="6"/>
  <c r="H30" i="6"/>
  <c r="H39" i="6"/>
  <c r="H32" i="6"/>
  <c r="H35" i="6"/>
  <c r="H34" i="6"/>
  <c r="H26" i="6"/>
  <c r="H27" i="6"/>
  <c r="H25" i="6"/>
  <c r="H29" i="6"/>
  <c r="H38" i="6"/>
  <c r="H33" i="6"/>
  <c r="H37" i="6"/>
  <c r="G140" i="6"/>
  <c r="G139" i="6"/>
  <c r="G141" i="6"/>
  <c r="G142" i="6"/>
  <c r="G137" i="6"/>
  <c r="G138" i="6"/>
  <c r="G58" i="6"/>
  <c r="G66" i="6"/>
  <c r="G68" i="6"/>
  <c r="G164" i="6"/>
  <c r="G65" i="6"/>
  <c r="G78" i="6"/>
  <c r="H78" i="6" s="1"/>
  <c r="G133" i="6"/>
  <c r="G122" i="6"/>
  <c r="H91" i="6"/>
  <c r="F40" i="6"/>
  <c r="H41" i="6"/>
  <c r="G129" i="6"/>
  <c r="G74" i="6"/>
  <c r="G76" i="6"/>
  <c r="H76" i="6" s="1"/>
  <c r="G73" i="6"/>
  <c r="G161" i="6"/>
  <c r="G163" i="6"/>
  <c r="G120" i="6"/>
  <c r="G128" i="6"/>
  <c r="F49" i="6"/>
  <c r="H102" i="6"/>
  <c r="F41" i="6"/>
  <c r="G67" i="6"/>
  <c r="G70" i="6"/>
  <c r="G82" i="6"/>
  <c r="H95" i="6"/>
  <c r="G126" i="6"/>
  <c r="G136" i="6"/>
  <c r="F50" i="6"/>
  <c r="G119" i="6"/>
  <c r="G165" i="6"/>
  <c r="G158" i="6"/>
  <c r="G59" i="6"/>
  <c r="G61" i="6"/>
  <c r="H61" i="6" s="1"/>
  <c r="G117" i="6"/>
  <c r="G123" i="6"/>
  <c r="H40" i="6"/>
  <c r="H149" i="6"/>
  <c r="G118" i="6"/>
  <c r="G63" i="6"/>
  <c r="H63" i="6" s="1"/>
  <c r="G64" i="6"/>
  <c r="G75" i="6"/>
  <c r="H103" i="6"/>
  <c r="H150" i="6"/>
  <c r="G121" i="6"/>
  <c r="G125" i="6"/>
  <c r="F51" i="6"/>
  <c r="H148" i="6"/>
  <c r="G62" i="6"/>
  <c r="H62" i="6" s="1"/>
  <c r="H24" i="6"/>
  <c r="G71" i="6"/>
  <c r="G72" i="6"/>
  <c r="G90" i="6"/>
  <c r="G69" i="6"/>
  <c r="G160" i="6"/>
  <c r="G131" i="6"/>
  <c r="G127" i="6"/>
  <c r="F48" i="6"/>
  <c r="G60" i="6"/>
  <c r="F24" i="6"/>
  <c r="H99" i="6"/>
  <c r="G79" i="6"/>
  <c r="G81" i="6"/>
  <c r="G162" i="6"/>
  <c r="G77" i="6"/>
  <c r="H77" i="6" s="1"/>
  <c r="H92" i="6"/>
  <c r="H94" i="6"/>
  <c r="G130" i="6"/>
  <c r="G135" i="6"/>
  <c r="G124" i="6"/>
  <c r="G159" i="6"/>
  <c r="C231" i="7"/>
  <c r="D231" i="7" s="1"/>
  <c r="C59" i="7"/>
  <c r="D59" i="7" s="1"/>
  <c r="D125" i="7"/>
  <c r="D226" i="7"/>
  <c r="D161" i="7"/>
  <c r="D89" i="7"/>
  <c r="D54" i="7"/>
  <c r="D121" i="7"/>
  <c r="D222" i="7"/>
  <c r="D157" i="7"/>
  <c r="D50" i="7"/>
  <c r="D85" i="7"/>
  <c r="C212" i="7"/>
  <c r="D212" i="7" s="1"/>
  <c r="C40" i="7"/>
  <c r="D40" i="7" s="1"/>
  <c r="D151" i="7"/>
  <c r="D115" i="7"/>
  <c r="C216" i="7"/>
  <c r="D216" i="7" s="1"/>
  <c r="C44" i="7"/>
  <c r="D44" i="7" s="1"/>
  <c r="D79" i="7"/>
  <c r="D120" i="7"/>
  <c r="D156" i="7"/>
  <c r="D221" i="7"/>
  <c r="D84" i="7"/>
  <c r="C217" i="7"/>
  <c r="D217" i="7" s="1"/>
  <c r="D152" i="7"/>
  <c r="D116" i="7"/>
  <c r="C45" i="7"/>
  <c r="D45" i="7" s="1"/>
  <c r="D80" i="7"/>
  <c r="D126" i="7"/>
  <c r="D227" i="7"/>
  <c r="D162" i="7"/>
  <c r="D90" i="7"/>
  <c r="D55" i="7"/>
  <c r="E226" i="7" l="1"/>
  <c r="F226" i="7" s="1"/>
  <c r="E231" i="7"/>
  <c r="F231" i="7" s="1"/>
  <c r="H151" i="6"/>
  <c r="G154" i="6" s="1"/>
  <c r="H42" i="6"/>
  <c r="H143" i="6"/>
  <c r="G145" i="6" s="1"/>
  <c r="F52" i="6"/>
  <c r="H166" i="6"/>
  <c r="G168" i="6" s="1"/>
  <c r="F42" i="6"/>
  <c r="G107" i="6"/>
  <c r="H90" i="6"/>
  <c r="H107" i="6" s="1"/>
  <c r="G109" i="6" s="1"/>
  <c r="G83" i="6"/>
  <c r="G143" i="6"/>
  <c r="G175" i="6" l="1"/>
  <c r="E227" i="7"/>
  <c r="F227" i="7" s="1"/>
  <c r="E17" i="1" l="1"/>
  <c r="E18" i="1"/>
  <c r="E21" i="1"/>
  <c r="E16" i="1"/>
  <c r="C30" i="7" s="1"/>
  <c r="C68" i="7" l="1"/>
  <c r="C104" i="7"/>
  <c r="C140" i="7"/>
  <c r="C137" i="7"/>
  <c r="C101" i="7"/>
  <c r="C65" i="7"/>
  <c r="C103" i="7"/>
  <c r="C67" i="7"/>
  <c r="C139" i="7"/>
  <c r="C138" i="7"/>
  <c r="C102" i="7"/>
  <c r="C66" i="7"/>
  <c r="B32" i="1" l="1"/>
  <c r="B40" i="1"/>
  <c r="B57" i="13"/>
  <c r="C57" i="13"/>
  <c r="D57" i="13"/>
  <c r="E57" i="13"/>
  <c r="A57" i="13"/>
  <c r="A56" i="13"/>
  <c r="B33" i="13"/>
  <c r="C33" i="13"/>
  <c r="D33" i="13"/>
  <c r="A33" i="13"/>
  <c r="A32" i="13"/>
  <c r="B17" i="13"/>
  <c r="C17" i="13"/>
  <c r="D17" i="13"/>
  <c r="E17" i="13"/>
  <c r="F17" i="13"/>
  <c r="A17" i="13"/>
  <c r="A16" i="13"/>
  <c r="C14" i="13"/>
  <c r="E59" i="13"/>
  <c r="F59" i="13" s="1"/>
  <c r="E60" i="13"/>
  <c r="F60" i="13" s="1"/>
  <c r="E61" i="13"/>
  <c r="F61" i="13" s="1"/>
  <c r="E62" i="13"/>
  <c r="F62" i="13" s="1"/>
  <c r="E63" i="13"/>
  <c r="F63" i="13" s="1"/>
  <c r="F64" i="13"/>
  <c r="F65" i="13"/>
  <c r="E58" i="13"/>
  <c r="F58" i="13" s="1"/>
  <c r="B59" i="13"/>
  <c r="B60" i="13"/>
  <c r="B61" i="13"/>
  <c r="B62" i="13"/>
  <c r="B63" i="13"/>
  <c r="B64" i="13"/>
  <c r="B65" i="13"/>
  <c r="B58" i="13"/>
  <c r="A59" i="13"/>
  <c r="A60" i="13"/>
  <c r="A61" i="13"/>
  <c r="A62" i="13"/>
  <c r="A63" i="13"/>
  <c r="A64" i="13"/>
  <c r="A65" i="13"/>
  <c r="A58" i="13"/>
  <c r="E35" i="13"/>
  <c r="F35" i="13" s="1"/>
  <c r="E36" i="13"/>
  <c r="F36" i="13" s="1"/>
  <c r="E41" i="13"/>
  <c r="F41" i="13" s="1"/>
  <c r="E42" i="13"/>
  <c r="F42" i="13" s="1"/>
  <c r="E43" i="13"/>
  <c r="F43" i="13" s="1"/>
  <c r="E44" i="13"/>
  <c r="F44" i="13" s="1"/>
  <c r="E45" i="13"/>
  <c r="F45" i="13" s="1"/>
  <c r="E46" i="13"/>
  <c r="F46" i="13" s="1"/>
  <c r="E47" i="13"/>
  <c r="F47" i="13" s="1"/>
  <c r="E48" i="13"/>
  <c r="F48" i="13" s="1"/>
  <c r="E49" i="13"/>
  <c r="F49" i="13" s="1"/>
  <c r="E34" i="13"/>
  <c r="E19" i="13"/>
  <c r="E20" i="13"/>
  <c r="D19" i="13"/>
  <c r="D20" i="13"/>
  <c r="B19" i="13"/>
  <c r="B20" i="13"/>
  <c r="F34" i="13" l="1"/>
  <c r="F51" i="13" s="1"/>
  <c r="E51" i="13"/>
  <c r="F53" i="13" s="1"/>
  <c r="F66" i="13"/>
  <c r="F20" i="13"/>
  <c r="F19" i="13"/>
  <c r="G166" i="6"/>
  <c r="G49" i="6"/>
  <c r="H49" i="6" s="1"/>
  <c r="G50" i="6"/>
  <c r="H50" i="6" s="1"/>
  <c r="G51" i="6"/>
  <c r="H51" i="6" s="1"/>
  <c r="G48" i="6"/>
  <c r="F28" i="13" l="1"/>
  <c r="F30" i="13" s="1"/>
  <c r="Q25" i="1" s="1"/>
  <c r="H70" i="6"/>
  <c r="H81" i="6"/>
  <c r="H69" i="6"/>
  <c r="H58" i="6"/>
  <c r="H79" i="6"/>
  <c r="H64" i="6"/>
  <c r="G86" i="6"/>
  <c r="H82" i="6"/>
  <c r="H75" i="6"/>
  <c r="H68" i="6"/>
  <c r="H48" i="6"/>
  <c r="G52" i="6"/>
  <c r="G54" i="6" s="1"/>
  <c r="H74" i="6"/>
  <c r="H67" i="6"/>
  <c r="H73" i="6"/>
  <c r="H66" i="6"/>
  <c r="H72" i="6"/>
  <c r="H65" i="6"/>
  <c r="H59" i="6"/>
  <c r="H71" i="6"/>
  <c r="H60" i="6"/>
  <c r="H52" i="6"/>
  <c r="H83" i="6" l="1"/>
  <c r="G85" i="6" s="1"/>
  <c r="G110" i="6" l="1"/>
  <c r="G112" i="6" s="1"/>
  <c r="Q49" i="14" l="1"/>
  <c r="Q48" i="14"/>
  <c r="Q37" i="14"/>
  <c r="Q38" i="14"/>
  <c r="P48" i="14" l="1"/>
  <c r="R48" i="14" s="1"/>
  <c r="P49" i="14"/>
  <c r="R49" i="14" s="1"/>
  <c r="P16" i="1"/>
  <c r="P37" i="14"/>
  <c r="P38" i="14"/>
  <c r="R38" i="14" s="1"/>
  <c r="Q26" i="14"/>
  <c r="Q59" i="14"/>
  <c r="Q27" i="14"/>
  <c r="Q16" i="14"/>
  <c r="Q16" i="1"/>
  <c r="Q18" i="1"/>
  <c r="Q17" i="1"/>
  <c r="Q22" i="1"/>
  <c r="Q21" i="1"/>
  <c r="B203" i="7"/>
  <c r="A203" i="7"/>
  <c r="P16" i="14" l="1"/>
  <c r="R16" i="14" s="1"/>
  <c r="P26" i="14"/>
  <c r="R26" i="14" s="1"/>
  <c r="P59" i="14"/>
  <c r="R59" i="14" s="1"/>
  <c r="P27" i="14"/>
  <c r="R27" i="14" s="1"/>
  <c r="P17" i="1"/>
  <c r="P18" i="1"/>
  <c r="P21" i="1"/>
  <c r="P22" i="1"/>
  <c r="B170" i="7"/>
  <c r="A170" i="7"/>
  <c r="D25" i="1"/>
  <c r="G16" i="7" s="1"/>
  <c r="D22" i="1"/>
  <c r="G15" i="7" s="1"/>
  <c r="A16" i="7"/>
  <c r="A72" i="7" s="1"/>
  <c r="B27" i="7"/>
  <c r="B62" i="7" s="1"/>
  <c r="A27" i="7"/>
  <c r="A62" i="7" s="1"/>
  <c r="E34" i="7" l="1"/>
  <c r="E69" i="7"/>
  <c r="E105" i="7"/>
  <c r="E141" i="7"/>
  <c r="E108" i="7"/>
  <c r="E144" i="7"/>
  <c r="E72" i="7"/>
  <c r="E37" i="7"/>
  <c r="H22" i="1"/>
  <c r="G178" i="7" s="1"/>
  <c r="I22" i="1"/>
  <c r="C178" i="7" s="1"/>
  <c r="H25" i="1"/>
  <c r="G179" i="7" s="1"/>
  <c r="I25" i="1"/>
  <c r="C179" i="7" s="1"/>
  <c r="E25" i="1"/>
  <c r="C72" i="7" s="1"/>
  <c r="E22" i="1"/>
  <c r="C141" i="7" s="1"/>
  <c r="A37" i="7"/>
  <c r="A211" i="7"/>
  <c r="A179" i="7"/>
  <c r="A144" i="7"/>
  <c r="A108" i="7"/>
  <c r="F25" i="1" l="1"/>
  <c r="C69" i="7"/>
  <c r="C37" i="7"/>
  <c r="C105" i="7"/>
  <c r="C144" i="7"/>
  <c r="C108" i="7"/>
  <c r="A12" i="7"/>
  <c r="A13" i="7"/>
  <c r="A14" i="7"/>
  <c r="A15" i="7"/>
  <c r="A11" i="7"/>
  <c r="A210" i="7" l="1"/>
  <c r="A69" i="7"/>
  <c r="A209" i="7"/>
  <c r="A68" i="7"/>
  <c r="A208" i="7"/>
  <c r="A67" i="7"/>
  <c r="A207" i="7"/>
  <c r="A66" i="7"/>
  <c r="A174" i="7"/>
  <c r="A206" i="7"/>
  <c r="A140" i="7"/>
  <c r="A177" i="7"/>
  <c r="A139" i="7"/>
  <c r="A176" i="7"/>
  <c r="A141" i="7"/>
  <c r="A178" i="7"/>
  <c r="A138" i="7"/>
  <c r="A175" i="7"/>
  <c r="A101" i="7"/>
  <c r="A137" i="7"/>
  <c r="A34" i="7"/>
  <c r="A105" i="7"/>
  <c r="A32" i="7"/>
  <c r="A103" i="7"/>
  <c r="A31" i="7"/>
  <c r="A102" i="7"/>
  <c r="A33" i="7"/>
  <c r="A104" i="7"/>
  <c r="A30" i="7"/>
  <c r="A65" i="7"/>
  <c r="B41" i="1" l="1"/>
  <c r="B16" i="7" s="1"/>
  <c r="A41" i="1"/>
  <c r="B35" i="1"/>
  <c r="B13" i="7" s="1"/>
  <c r="B36" i="1"/>
  <c r="B14" i="7" s="1"/>
  <c r="B37" i="1"/>
  <c r="B15" i="7" s="1"/>
  <c r="B34" i="1"/>
  <c r="B12" i="7" s="1"/>
  <c r="B33" i="1"/>
  <c r="B11" i="7" s="1"/>
  <c r="A35" i="1"/>
  <c r="A36" i="1"/>
  <c r="A37" i="1"/>
  <c r="A34" i="1"/>
  <c r="A33" i="1"/>
  <c r="H16" i="3"/>
  <c r="H15" i="3"/>
  <c r="H19" i="3" s="1"/>
  <c r="E16" i="3"/>
  <c r="E15" i="3"/>
  <c r="E19" i="3" s="1"/>
  <c r="H114" i="7" l="1"/>
  <c r="T25" i="14"/>
  <c r="H150" i="7"/>
  <c r="H183" i="7"/>
  <c r="E215" i="7"/>
  <c r="H78" i="7"/>
  <c r="H43" i="7"/>
  <c r="D183" i="7"/>
  <c r="H188" i="7"/>
  <c r="D188" i="7"/>
  <c r="T36" i="14"/>
  <c r="H83" i="7"/>
  <c r="E220" i="7"/>
  <c r="H48" i="7"/>
  <c r="H155" i="7"/>
  <c r="H119" i="7"/>
  <c r="B103" i="7"/>
  <c r="B32" i="7"/>
  <c r="B67" i="7"/>
  <c r="B139" i="7"/>
  <c r="B208" i="7"/>
  <c r="B176" i="7"/>
  <c r="B174" i="7"/>
  <c r="B137" i="7"/>
  <c r="B30" i="7"/>
  <c r="B206" i="7"/>
  <c r="B65" i="7"/>
  <c r="B101" i="7"/>
  <c r="B31" i="7"/>
  <c r="B207" i="7"/>
  <c r="B138" i="7"/>
  <c r="B102" i="7"/>
  <c r="B66" i="7"/>
  <c r="B175" i="7"/>
  <c r="B104" i="7"/>
  <c r="B177" i="7"/>
  <c r="B209" i="7"/>
  <c r="B33" i="7"/>
  <c r="B68" i="7"/>
  <c r="B140" i="7"/>
  <c r="B105" i="7"/>
  <c r="B210" i="7"/>
  <c r="B141" i="7"/>
  <c r="B34" i="7"/>
  <c r="B178" i="7"/>
  <c r="B69" i="7"/>
  <c r="B108" i="7"/>
  <c r="B144" i="7"/>
  <c r="B179" i="7"/>
  <c r="B211" i="7"/>
  <c r="B72" i="7"/>
  <c r="B37" i="7"/>
  <c r="A6" i="3"/>
  <c r="A5" i="3"/>
  <c r="E216" i="7" l="1"/>
  <c r="F216" i="7" s="1"/>
  <c r="E217" i="7"/>
  <c r="F217" i="7" s="1"/>
  <c r="E221" i="7"/>
  <c r="F221" i="7" s="1"/>
  <c r="E222" i="7"/>
  <c r="F222" i="7" s="1"/>
  <c r="F36" i="12"/>
  <c r="F21" i="12"/>
  <c r="F23" i="12" s="1"/>
  <c r="F29" i="7" l="1"/>
  <c r="F30" i="12"/>
  <c r="F31" i="12" s="1"/>
  <c r="F60" i="12" s="1"/>
  <c r="D240" i="7"/>
  <c r="F136" i="7"/>
  <c r="F146" i="7" s="1"/>
  <c r="F100" i="7"/>
  <c r="F110" i="7" s="1"/>
  <c r="F64" i="7"/>
  <c r="F74" i="7" s="1"/>
  <c r="F39" i="12"/>
  <c r="F59" i="12"/>
  <c r="F53" i="12"/>
  <c r="F41" i="12" l="1"/>
  <c r="F39" i="7"/>
  <c r="F49" i="7"/>
  <c r="G49" i="7" s="1"/>
  <c r="F44" i="7"/>
  <c r="G44" i="7" s="1"/>
  <c r="H44" i="7" s="1"/>
  <c r="F40" i="7"/>
  <c r="G40" i="7" s="1"/>
  <c r="H40" i="7" s="1"/>
  <c r="F166" i="7"/>
  <c r="G166" i="7" s="1"/>
  <c r="H166" i="7" s="1"/>
  <c r="F130" i="7"/>
  <c r="G130" i="7" s="1"/>
  <c r="H130" i="7" s="1"/>
  <c r="F90" i="7"/>
  <c r="G90" i="7" s="1"/>
  <c r="H90" i="7" s="1"/>
  <c r="F59" i="7"/>
  <c r="G59" i="7" s="1"/>
  <c r="H59" i="7" s="1"/>
  <c r="F115" i="7"/>
  <c r="G115" i="7" s="1"/>
  <c r="H115" i="7" s="1"/>
  <c r="F162" i="7"/>
  <c r="G162" i="7" s="1"/>
  <c r="H162" i="7" s="1"/>
  <c r="F126" i="7"/>
  <c r="G126" i="7" s="1"/>
  <c r="H126" i="7" s="1"/>
  <c r="F94" i="7"/>
  <c r="G94" i="7" s="1"/>
  <c r="H94" i="7" s="1"/>
  <c r="F55" i="7"/>
  <c r="G55" i="7" s="1"/>
  <c r="H55" i="7" s="1"/>
  <c r="F152" i="7"/>
  <c r="G152" i="7" s="1"/>
  <c r="H152" i="7" s="1"/>
  <c r="F120" i="7"/>
  <c r="G120" i="7" s="1"/>
  <c r="H120" i="7" s="1"/>
  <c r="F75" i="7"/>
  <c r="G75" i="7" s="1"/>
  <c r="H75" i="7" s="1"/>
  <c r="F147" i="7"/>
  <c r="G147" i="7" s="1"/>
  <c r="H147" i="7" s="1"/>
  <c r="F151" i="7"/>
  <c r="G151" i="7" s="1"/>
  <c r="H151" i="7" s="1"/>
  <c r="F116" i="7"/>
  <c r="G116" i="7" s="1"/>
  <c r="H116" i="7" s="1"/>
  <c r="F84" i="7"/>
  <c r="G84" i="7" s="1"/>
  <c r="H84" i="7" s="1"/>
  <c r="F85" i="7"/>
  <c r="G85" i="7" s="1"/>
  <c r="H85" i="7" s="1"/>
  <c r="F89" i="7"/>
  <c r="G89" i="7" s="1"/>
  <c r="H89" i="7" s="1"/>
  <c r="F156" i="7"/>
  <c r="G156" i="7" s="1"/>
  <c r="H156" i="7" s="1"/>
  <c r="F125" i="7"/>
  <c r="G125" i="7" s="1"/>
  <c r="H125" i="7" s="1"/>
  <c r="F79" i="7"/>
  <c r="G79" i="7" s="1"/>
  <c r="H79" i="7" s="1"/>
  <c r="F45" i="7"/>
  <c r="G45" i="7" s="1"/>
  <c r="H45" i="7" s="1"/>
  <c r="F54" i="7"/>
  <c r="G54" i="7" s="1"/>
  <c r="H54" i="7" s="1"/>
  <c r="F111" i="7"/>
  <c r="G111" i="7" s="1"/>
  <c r="F161" i="7"/>
  <c r="G161" i="7" s="1"/>
  <c r="H161" i="7" s="1"/>
  <c r="F121" i="7"/>
  <c r="G121" i="7" s="1"/>
  <c r="H121" i="7" s="1"/>
  <c r="F80" i="7"/>
  <c r="G80" i="7" s="1"/>
  <c r="H80" i="7" s="1"/>
  <c r="F157" i="7"/>
  <c r="G157" i="7" s="1"/>
  <c r="H157" i="7" s="1"/>
  <c r="F50" i="7"/>
  <c r="G50" i="7" s="1"/>
  <c r="H50" i="7" s="1"/>
  <c r="F42" i="12" l="1"/>
  <c r="F43" i="12" s="1"/>
  <c r="H49" i="7"/>
  <c r="I49" i="7" s="1"/>
  <c r="I151" i="7"/>
  <c r="I161" i="7"/>
  <c r="I152" i="7"/>
  <c r="I157" i="7"/>
  <c r="I162" i="7"/>
  <c r="I166" i="7"/>
  <c r="I130" i="7"/>
  <c r="I126" i="7"/>
  <c r="I125" i="7"/>
  <c r="I121" i="7"/>
  <c r="I116" i="7"/>
  <c r="I115" i="7"/>
  <c r="I94" i="7"/>
  <c r="I79" i="7"/>
  <c r="I80" i="7"/>
  <c r="I89" i="7"/>
  <c r="I85" i="7"/>
  <c r="I90" i="7"/>
  <c r="I50" i="7"/>
  <c r="I45" i="7"/>
  <c r="I44" i="7"/>
  <c r="I59" i="7"/>
  <c r="I54" i="7"/>
  <c r="I55" i="7"/>
  <c r="C209" i="7"/>
  <c r="D209" i="7" s="1"/>
  <c r="D68" i="7"/>
  <c r="D104" i="7"/>
  <c r="D140" i="7"/>
  <c r="C33" i="7"/>
  <c r="D33" i="7" s="1"/>
  <c r="C208" i="7"/>
  <c r="D208" i="7" s="1"/>
  <c r="D67" i="7"/>
  <c r="D103" i="7"/>
  <c r="D139" i="7"/>
  <c r="C207" i="7"/>
  <c r="D207" i="7" s="1"/>
  <c r="D66" i="7"/>
  <c r="D102" i="7"/>
  <c r="D138" i="7"/>
  <c r="F61" i="12" l="1"/>
  <c r="F54" i="12"/>
  <c r="F55" i="12" s="1"/>
  <c r="F104" i="7"/>
  <c r="G104" i="7" s="1"/>
  <c r="F102" i="7"/>
  <c r="G102" i="7" s="1"/>
  <c r="F103" i="7"/>
  <c r="G103" i="7" s="1"/>
  <c r="D69" i="7" l="1"/>
  <c r="D105" i="7"/>
  <c r="D37" i="7"/>
  <c r="D141" i="7"/>
  <c r="C210" i="7"/>
  <c r="D210" i="7" s="1"/>
  <c r="D108" i="7"/>
  <c r="C34" i="7"/>
  <c r="F141" i="7" l="1"/>
  <c r="G141" i="7" s="1"/>
  <c r="H141" i="7" s="1"/>
  <c r="F105" i="7"/>
  <c r="G105" i="7" s="1"/>
  <c r="F37" i="7"/>
  <c r="G37" i="7" s="1"/>
  <c r="H37" i="7" s="1"/>
  <c r="F69" i="7"/>
  <c r="G69" i="7" s="1"/>
  <c r="H69" i="7" s="1"/>
  <c r="D34" i="7"/>
  <c r="F34" i="7" s="1"/>
  <c r="G34" i="7" s="1"/>
  <c r="H34" i="7" s="1"/>
  <c r="S30" i="7"/>
  <c r="C32" i="7"/>
  <c r="D32" i="7" s="1"/>
  <c r="C31" i="7"/>
  <c r="D31" i="7" s="1"/>
  <c r="F108" i="7" l="1"/>
  <c r="G108" i="7" s="1"/>
  <c r="I69" i="7"/>
  <c r="H173" i="7"/>
  <c r="E205" i="7"/>
  <c r="D173" i="7"/>
  <c r="H100" i="7"/>
  <c r="I37" i="7"/>
  <c r="H184" i="7"/>
  <c r="I184" i="7" s="1"/>
  <c r="H199" i="7"/>
  <c r="I199" i="7" s="1"/>
  <c r="H195" i="7"/>
  <c r="I195" i="7" s="1"/>
  <c r="H194" i="7"/>
  <c r="I194" i="7" s="1"/>
  <c r="H190" i="7"/>
  <c r="I190" i="7" s="1"/>
  <c r="H189" i="7"/>
  <c r="I189" i="7" s="1"/>
  <c r="H185" i="7"/>
  <c r="I185" i="7" s="1"/>
  <c r="I141" i="7"/>
  <c r="I34" i="7"/>
  <c r="I147" i="7"/>
  <c r="I75" i="7"/>
  <c r="I40" i="7"/>
  <c r="I156" i="7"/>
  <c r="I120" i="7"/>
  <c r="I84" i="7"/>
  <c r="D199" i="7"/>
  <c r="E199" i="7" s="1"/>
  <c r="D195" i="7"/>
  <c r="E195" i="7" s="1"/>
  <c r="D184" i="7"/>
  <c r="E184" i="7" s="1"/>
  <c r="D190" i="7"/>
  <c r="E190" i="7" s="1"/>
  <c r="D185" i="7"/>
  <c r="E185" i="7" s="1"/>
  <c r="D194" i="7"/>
  <c r="E194" i="7" s="1"/>
  <c r="D189" i="7"/>
  <c r="E189" i="7" s="1"/>
  <c r="C206" i="7"/>
  <c r="D206" i="7" s="1"/>
  <c r="D137" i="7"/>
  <c r="D65" i="7"/>
  <c r="D101" i="7"/>
  <c r="D144" i="7"/>
  <c r="C211" i="7"/>
  <c r="D211" i="7" s="1"/>
  <c r="D72" i="7"/>
  <c r="D30" i="7"/>
  <c r="E212" i="7" l="1"/>
  <c r="F212" i="7" s="1"/>
  <c r="E207" i="7"/>
  <c r="F207" i="7" s="1"/>
  <c r="E208" i="7"/>
  <c r="F208" i="7" s="1"/>
  <c r="E209" i="7"/>
  <c r="F209" i="7" s="1"/>
  <c r="E210" i="7"/>
  <c r="F210" i="7" s="1"/>
  <c r="E211" i="7"/>
  <c r="F211" i="7" s="1"/>
  <c r="E206" i="7"/>
  <c r="F206" i="7" s="1"/>
  <c r="D179" i="7"/>
  <c r="E179" i="7" s="1"/>
  <c r="D178" i="7"/>
  <c r="E178" i="7" s="1"/>
  <c r="D180" i="7"/>
  <c r="E180" i="7" s="1"/>
  <c r="H180" i="7"/>
  <c r="I180" i="7" s="1"/>
  <c r="H179" i="7"/>
  <c r="I179" i="7" s="1"/>
  <c r="H178" i="7"/>
  <c r="I178" i="7" s="1"/>
  <c r="D174" i="7"/>
  <c r="E174" i="7" s="1"/>
  <c r="D176" i="7"/>
  <c r="E176" i="7" s="1"/>
  <c r="D175" i="7"/>
  <c r="E175" i="7" s="1"/>
  <c r="D177" i="7"/>
  <c r="E177" i="7" s="1"/>
  <c r="H174" i="7"/>
  <c r="I174" i="7" s="1"/>
  <c r="H175" i="7"/>
  <c r="I175" i="7" s="1"/>
  <c r="H177" i="7"/>
  <c r="I177" i="7" s="1"/>
  <c r="H176" i="7"/>
  <c r="I176" i="7" s="1"/>
  <c r="H108" i="7"/>
  <c r="I108" i="7" s="1"/>
  <c r="H111" i="7"/>
  <c r="I111" i="7" s="1"/>
  <c r="H102" i="7"/>
  <c r="H104" i="7"/>
  <c r="H103" i="7"/>
  <c r="H105" i="7"/>
  <c r="I105" i="7" s="1"/>
  <c r="F72" i="7"/>
  <c r="F32" i="7"/>
  <c r="G32" i="7" s="1"/>
  <c r="H32" i="7" s="1"/>
  <c r="F144" i="7" l="1"/>
  <c r="G144" i="7" s="1"/>
  <c r="G72" i="7"/>
  <c r="H72" i="7" s="1"/>
  <c r="I72" i="7" s="1"/>
  <c r="R21" i="1"/>
  <c r="R16" i="1"/>
  <c r="R18" i="1"/>
  <c r="R17" i="1"/>
  <c r="R22" i="1"/>
  <c r="F137" i="7"/>
  <c r="G137" i="7" s="1"/>
  <c r="H137" i="7" s="1"/>
  <c r="F65" i="7"/>
  <c r="G65" i="7" s="1"/>
  <c r="H65" i="7" s="1"/>
  <c r="F138" i="7"/>
  <c r="G138" i="7" s="1"/>
  <c r="H138" i="7" s="1"/>
  <c r="F139" i="7"/>
  <c r="G139" i="7" s="1"/>
  <c r="H139" i="7" s="1"/>
  <c r="F30" i="7"/>
  <c r="G30" i="7" s="1"/>
  <c r="H30" i="7" s="1"/>
  <c r="F68" i="7"/>
  <c r="G68" i="7" s="1"/>
  <c r="H68" i="7" s="1"/>
  <c r="I103" i="7"/>
  <c r="F140" i="7"/>
  <c r="G140" i="7" s="1"/>
  <c r="H140" i="7" s="1"/>
  <c r="F33" i="7"/>
  <c r="G33" i="7" s="1"/>
  <c r="H33" i="7" s="1"/>
  <c r="F31" i="7"/>
  <c r="G31" i="7" s="1"/>
  <c r="H31" i="7" s="1"/>
  <c r="F67" i="7"/>
  <c r="G67" i="7" s="1"/>
  <c r="H67" i="7" s="1"/>
  <c r="F101" i="7"/>
  <c r="G101" i="7" s="1"/>
  <c r="H101" i="7" s="1"/>
  <c r="F66" i="7"/>
  <c r="G66" i="7" s="1"/>
  <c r="H66" i="7" s="1"/>
  <c r="I32" i="7"/>
  <c r="G25" i="1"/>
  <c r="H144" i="7" l="1"/>
  <c r="I144" i="7" s="1"/>
  <c r="I139" i="7"/>
  <c r="I138" i="7"/>
  <c r="I137" i="7"/>
  <c r="I68" i="7"/>
  <c r="I65" i="7"/>
  <c r="I30" i="7"/>
  <c r="I101" i="7"/>
  <c r="I102" i="7"/>
  <c r="I66" i="7"/>
  <c r="I67" i="7"/>
  <c r="I140" i="7"/>
  <c r="I33" i="7"/>
  <c r="I31" i="7"/>
  <c r="I104" i="7"/>
  <c r="R37" i="14" l="1"/>
  <c r="F54" i="13" l="1"/>
  <c r="F68" i="13" s="1"/>
  <c r="P25" i="1" s="1"/>
  <c r="R25" i="1" s="1"/>
  <c r="S25" i="1" l="1"/>
  <c r="T25" i="1" l="1"/>
  <c r="U25" i="1" s="1"/>
  <c r="D41" i="1" s="1"/>
  <c r="E19" i="15" s="1"/>
  <c r="F41" i="1" l="1"/>
  <c r="G19" i="15" s="1"/>
  <c r="K41" i="1"/>
  <c r="L41" i="1" l="1"/>
  <c r="I19" i="15" s="1"/>
  <c r="F62" i="12" l="1"/>
  <c r="F63" i="12" s="1"/>
  <c r="F46" i="14" l="1"/>
  <c r="F14" i="14"/>
  <c r="F35" i="14"/>
  <c r="F57" i="14"/>
  <c r="F24" i="14"/>
  <c r="F14" i="1"/>
  <c r="F21" i="1" l="1"/>
  <c r="G21" i="1" s="1"/>
  <c r="F17" i="1"/>
  <c r="G17" i="1" s="1"/>
  <c r="F18" i="1"/>
  <c r="G18" i="1" s="1"/>
  <c r="F22" i="1"/>
  <c r="G22" i="1" s="1"/>
  <c r="F16" i="1"/>
  <c r="G16" i="1" s="1"/>
  <c r="F38" i="14"/>
  <c r="G38" i="14" s="1"/>
  <c r="F26" i="14"/>
  <c r="G26" i="14" s="1"/>
  <c r="F48" i="14"/>
  <c r="G48" i="14" s="1"/>
  <c r="F59" i="14"/>
  <c r="G59" i="14" s="1"/>
  <c r="F37" i="14"/>
  <c r="G37" i="14" s="1"/>
  <c r="F27" i="14"/>
  <c r="G27" i="14" s="1"/>
  <c r="F49" i="14"/>
  <c r="G49" i="14" s="1"/>
  <c r="F16" i="14"/>
  <c r="G16" i="14" s="1"/>
  <c r="S48" i="14" l="1"/>
  <c r="T48" i="14" s="1"/>
  <c r="U48" i="14" s="1"/>
  <c r="D72" i="14" s="1"/>
  <c r="S38" i="14"/>
  <c r="T38" i="14" s="1"/>
  <c r="U38" i="14" s="1"/>
  <c r="D71" i="14" s="1"/>
  <c r="S16" i="1"/>
  <c r="T16" i="1" s="1"/>
  <c r="U16" i="1" s="1"/>
  <c r="D33" i="1" s="1"/>
  <c r="S22" i="1"/>
  <c r="T22" i="1" s="1"/>
  <c r="U22" i="1" s="1"/>
  <c r="D37" i="1" s="1"/>
  <c r="S26" i="14"/>
  <c r="T26" i="14" s="1"/>
  <c r="U26" i="14" s="1"/>
  <c r="D68" i="14" s="1"/>
  <c r="S27" i="14"/>
  <c r="T27" i="14" s="1"/>
  <c r="U27" i="14" s="1"/>
  <c r="D69" i="14" s="1"/>
  <c r="S18" i="1"/>
  <c r="T18" i="1" s="1"/>
  <c r="U18" i="1" s="1"/>
  <c r="D35" i="1" s="1"/>
  <c r="S16" i="14"/>
  <c r="T16" i="14" s="1"/>
  <c r="U16" i="14" s="1"/>
  <c r="D67" i="14" s="1"/>
  <c r="S49" i="14"/>
  <c r="T49" i="14" s="1"/>
  <c r="U49" i="14" s="1"/>
  <c r="D73" i="14" s="1"/>
  <c r="S37" i="14"/>
  <c r="T37" i="14" s="1"/>
  <c r="U37" i="14" s="1"/>
  <c r="D70" i="14" s="1"/>
  <c r="S17" i="1"/>
  <c r="T17" i="1" s="1"/>
  <c r="U17" i="1" s="1"/>
  <c r="D34" i="1" s="1"/>
  <c r="S59" i="14"/>
  <c r="T59" i="14" s="1"/>
  <c r="U59" i="14" s="1"/>
  <c r="D76" i="14" s="1"/>
  <c r="S21" i="1"/>
  <c r="T21" i="1" s="1"/>
  <c r="U21" i="1" s="1"/>
  <c r="D36" i="1" s="1"/>
  <c r="F33" i="1" l="1"/>
  <c r="E14" i="15"/>
  <c r="K33" i="1"/>
  <c r="E17" i="15"/>
  <c r="K36" i="1"/>
  <c r="F36" i="1"/>
  <c r="F73" i="14"/>
  <c r="K73" i="14"/>
  <c r="E26" i="15"/>
  <c r="E27" i="15"/>
  <c r="K76" i="14"/>
  <c r="F76" i="14"/>
  <c r="E18" i="15"/>
  <c r="K37" i="1"/>
  <c r="F37" i="1"/>
  <c r="K34" i="1"/>
  <c r="E15" i="15"/>
  <c r="F34" i="1"/>
  <c r="E20" i="15"/>
  <c r="F67" i="14"/>
  <c r="K67" i="14"/>
  <c r="F71" i="14"/>
  <c r="K71" i="14"/>
  <c r="E24" i="15"/>
  <c r="E22" i="15"/>
  <c r="F69" i="14"/>
  <c r="K69" i="14"/>
  <c r="K35" i="1"/>
  <c r="E16" i="15"/>
  <c r="F35" i="1"/>
  <c r="F72" i="14"/>
  <c r="K72" i="14"/>
  <c r="E25" i="15"/>
  <c r="F70" i="14"/>
  <c r="E23" i="15"/>
  <c r="K70" i="14"/>
  <c r="F68" i="14"/>
  <c r="E21" i="15"/>
  <c r="K68" i="14"/>
  <c r="G17" i="15" l="1"/>
  <c r="L36" i="1"/>
  <c r="I17" i="15" s="1"/>
  <c r="L72" i="14"/>
  <c r="I25" i="15" s="1"/>
  <c r="G25" i="15"/>
  <c r="L67" i="14"/>
  <c r="F74" i="14"/>
  <c r="F78" i="14" s="1"/>
  <c r="G20" i="15"/>
  <c r="L76" i="14"/>
  <c r="I27" i="15" s="1"/>
  <c r="G16" i="15"/>
  <c r="L35" i="1"/>
  <c r="I16" i="15" s="1"/>
  <c r="G21" i="15"/>
  <c r="L68" i="14"/>
  <c r="I21" i="15" s="1"/>
  <c r="L37" i="1"/>
  <c r="I18" i="15" s="1"/>
  <c r="G18" i="15"/>
  <c r="G24" i="15"/>
  <c r="L71" i="14"/>
  <c r="I24" i="15" s="1"/>
  <c r="G22" i="15"/>
  <c r="L69" i="14"/>
  <c r="I22" i="15" s="1"/>
  <c r="L73" i="14"/>
  <c r="I26" i="15" s="1"/>
  <c r="G26" i="15"/>
  <c r="G23" i="15"/>
  <c r="L70" i="14"/>
  <c r="I23" i="15" s="1"/>
  <c r="G15" i="15"/>
  <c r="L34" i="1"/>
  <c r="I15" i="15" s="1"/>
  <c r="G14" i="15"/>
  <c r="F38" i="1"/>
  <c r="L33" i="1"/>
  <c r="I20" i="15" l="1"/>
  <c r="L74" i="14"/>
  <c r="L78" i="14" s="1"/>
  <c r="L38" i="1"/>
  <c r="L43" i="1" s="1"/>
  <c r="I14" i="15"/>
  <c r="I28" i="15" l="1"/>
</calcChain>
</file>

<file path=xl/sharedStrings.xml><?xml version="1.0" encoding="utf-8"?>
<sst xmlns="http://schemas.openxmlformats.org/spreadsheetml/2006/main" count="983" uniqueCount="485">
  <si>
    <t>TRIBUNAL REGIONAL ELEITORAL DO PARANÁ</t>
  </si>
  <si>
    <t>ITEM</t>
  </si>
  <si>
    <t>DESCRIÇÃO DO SERVIÇO</t>
  </si>
  <si>
    <t>MONTANTE A</t>
  </si>
  <si>
    <t>MONTANTE B</t>
  </si>
  <si>
    <t xml:space="preserve">VALOR UNITÁRIO MENSAL </t>
  </si>
  <si>
    <t>SALÁRIO</t>
  </si>
  <si>
    <t>ENCARGOS SOCIAIS</t>
  </si>
  <si>
    <t xml:space="preserve">AUXÍLIO TRANSPORTE </t>
  </si>
  <si>
    <t>SEGURO DE VIDA</t>
  </si>
  <si>
    <t>UNIFORMES</t>
  </si>
  <si>
    <t>Vide Insumos</t>
  </si>
  <si>
    <t>R$</t>
  </si>
  <si>
    <t>ENCARGOS SOCIAIS E TRABALHISTAS</t>
  </si>
  <si>
    <t>%</t>
  </si>
  <si>
    <t>INSS</t>
  </si>
  <si>
    <t>INCRA</t>
  </si>
  <si>
    <t>Salário Educação</t>
  </si>
  <si>
    <t>SEBRAE</t>
  </si>
  <si>
    <t>FGTS</t>
  </si>
  <si>
    <t xml:space="preserve">Subtotal </t>
  </si>
  <si>
    <t>Item</t>
  </si>
  <si>
    <t xml:space="preserve">Percentual </t>
  </si>
  <si>
    <t>Taxa de Lucro</t>
  </si>
  <si>
    <t>PIS</t>
  </si>
  <si>
    <t xml:space="preserve">COFINS </t>
  </si>
  <si>
    <t>ISS</t>
  </si>
  <si>
    <t>TOTAL</t>
  </si>
  <si>
    <t>HORA SUPLEMENTAR 50%</t>
  </si>
  <si>
    <t>POSTO DE TRABALHO</t>
  </si>
  <si>
    <t>HORA SUPLEMENTAR 100%</t>
  </si>
  <si>
    <t>HORA SUPLEMENTAR NOTURNA 50%</t>
  </si>
  <si>
    <t>VALOR  DA HORA SUPLEMENTAR NOTURNA COM ADICIONAL DE 50%</t>
  </si>
  <si>
    <t>HORA SUPLEMENTAR NOTURNA 100%</t>
  </si>
  <si>
    <t>VALOR  DA HORA SUPLEMENTAR NOTURNA COM ADICIONAL DE 100%</t>
  </si>
  <si>
    <t>Optante pela desoneração da folha de pagamento?
(Lei 12.546/2011)</t>
  </si>
  <si>
    <t>Sim</t>
  </si>
  <si>
    <t>Não</t>
  </si>
  <si>
    <t>Resumo Contratual</t>
  </si>
  <si>
    <t>Observações</t>
  </si>
  <si>
    <t>16188/2021</t>
  </si>
  <si>
    <t>CNPJ</t>
  </si>
  <si>
    <t>CÉLULAS A PREENCHER</t>
  </si>
  <si>
    <t xml:space="preserve">SUBMÓDULO 1 - Encargos Previdenciários e FGTS </t>
  </si>
  <si>
    <t>FUNDAMENTO LEGAL</t>
  </si>
  <si>
    <t>MEMÓRIA DE CÁLCULO</t>
  </si>
  <si>
    <t xml:space="preserve">Art. 22, inciso I, da Lei 8.212/91. </t>
  </si>
  <si>
    <t>SESI / SESC</t>
  </si>
  <si>
    <t>Art. 30 da Lei 8.036/90.</t>
  </si>
  <si>
    <t>Art. 1º, inciso I, do Decreto Lei nº 1.146/70.</t>
  </si>
  <si>
    <t>SENAI / SENAC</t>
  </si>
  <si>
    <t>Decreto nº 2.318/86.</t>
  </si>
  <si>
    <t>Art. 3º, inciso I, do Decreto nº 87.043/82; art. 15, de Lei nº 9424/96; e art 2º, do Decreto nº 3412/99.</t>
  </si>
  <si>
    <t>Art. 8º da Lei 8.029/90, alterada pela Lei nº 8.154/90.</t>
  </si>
  <si>
    <t>RAT
(%)</t>
  </si>
  <si>
    <t>FAP
(Fator)</t>
  </si>
  <si>
    <t>RAT Ajustado</t>
  </si>
  <si>
    <t>Art. 15 da Lei. 8036/90 e art 7º, inciso III, da Constituição Federal de 05/10/88.</t>
  </si>
  <si>
    <t>Total do SUBMÓDULO 1:</t>
  </si>
  <si>
    <t>SUBMÓDULO 2 - 13º Salário e Adicional de Férias</t>
  </si>
  <si>
    <t>Férias</t>
  </si>
  <si>
    <r>
      <t>A Constituição Federal no Art. 7º inciso XVII, dispõe que é direito do trabalhador o "gozo de férias anuais remuneradas com, pelo menos, um terço a mais do que o salário normal".</t>
    </r>
    <r>
      <rPr>
        <b/>
        <sz val="8"/>
        <color indexed="10"/>
        <rFont val="Arial"/>
        <family val="2"/>
      </rPr>
      <t/>
    </r>
  </si>
  <si>
    <t>Adicional de Férias</t>
  </si>
  <si>
    <t>13º Salário</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</si>
  <si>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</si>
  <si>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r>
      <rPr>
        <b/>
        <sz val="8"/>
        <rFont val="Arial"/>
        <family val="2"/>
      </rPr>
      <t>SUBMÓDULO 1</t>
    </r>
    <r>
      <rPr>
        <sz val="8"/>
        <rFont val="Arial"/>
        <family val="2"/>
      </rPr>
      <t xml:space="preserve"> sobre o 13º Salário e Adicional de Férias.</t>
    </r>
  </si>
  <si>
    <t>Total do SUBMÓDULO 2:</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</si>
  <si>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</si>
  <si>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</si>
  <si>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</si>
  <si>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</si>
  <si>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</si>
  <si>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Multa do FGTS sobre Rescisão sem Justa Causa</t>
  </si>
  <si>
    <t>Total do SUBMÓDULO 4:</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</si>
  <si>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</si>
  <si>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</si>
  <si>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</si>
  <si>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</si>
  <si>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 xml:space="preserve">RESUMO DO MÓDULO - ENCARGOS SOCIAIS E TRABALHISTAS </t>
  </si>
  <si>
    <t>1. Encargos Previdenciários e FGTS</t>
  </si>
  <si>
    <t>2. 13º Salário e Adicional de Férias</t>
  </si>
  <si>
    <t>Total dos Encargos Sociais e Trabalhistas</t>
  </si>
  <si>
    <t>CITL - CUSTOS INDIRETOS, TRIBUTOS E LUCRO</t>
  </si>
  <si>
    <t>Memória de cálculo:</t>
  </si>
  <si>
    <t>Calça Jeans</t>
  </si>
  <si>
    <t>Camiseta manga curta de algodão com logomarca da empresa</t>
  </si>
  <si>
    <t>Crachá</t>
  </si>
  <si>
    <t>Capacete de segurança especial aba frontal com jugular</t>
  </si>
  <si>
    <t>Óculos de segurança contra impacto, lentes cinza</t>
  </si>
  <si>
    <t>Óculos de segurança contra respingos</t>
  </si>
  <si>
    <t>Protetor Solar FPS 70, em embalagens individuais de 200 ml</t>
  </si>
  <si>
    <t xml:space="preserve">Observação: </t>
  </si>
  <si>
    <t>Valor Unitário Mensal</t>
  </si>
  <si>
    <t>Quantidade de Postos</t>
  </si>
  <si>
    <t>Valor Mensal</t>
  </si>
  <si>
    <t>Início vigência</t>
  </si>
  <si>
    <t>Fim da vigência</t>
  </si>
  <si>
    <t>Soma por Posto</t>
  </si>
  <si>
    <t>CARGA HORÁRIA SEMANAL</t>
  </si>
  <si>
    <t>AUXÍLIOS DECORRENTES DE JORNADA SUPLEMENTAR</t>
  </si>
  <si>
    <t>AUXÍLIO TRANSPORTE *</t>
  </si>
  <si>
    <t>AUXÍLIO ALIMENTAÇÃO *</t>
  </si>
  <si>
    <t>AUXÍLIO TRANSPORTE SUPLEMENTAR</t>
  </si>
  <si>
    <t>VALE ALIMENTAÇÃO SUPLEMENTAR</t>
  </si>
  <si>
    <t>VALOR DO PRÊMIO</t>
  </si>
  <si>
    <t>HORAS:</t>
  </si>
  <si>
    <t>VALOR PRÊMIO ASSIDUIDADE</t>
  </si>
  <si>
    <t>PRÊMIO ASSIDUIDADE *</t>
  </si>
  <si>
    <t>OBSERVAÇÕES</t>
  </si>
  <si>
    <t>BENEFÍCIO EXCLUSIVO CCT SINELTEPAR-FETRACONSPAR</t>
  </si>
  <si>
    <r>
      <rPr>
        <b/>
        <sz val="10"/>
        <rFont val="Arial"/>
        <family val="2"/>
      </rPr>
      <t>CITL</t>
    </r>
    <r>
      <rPr>
        <sz val="10"/>
        <rFont val="Arial"/>
        <family val="2"/>
      </rPr>
      <t>: Conforme cálculo na guia CITL.</t>
    </r>
  </si>
  <si>
    <r>
      <t>Auxílio Alimentação Suplementar</t>
    </r>
    <r>
      <rPr>
        <sz val="10"/>
        <rFont val="Arial"/>
        <family val="2"/>
        <charset val="1"/>
      </rPr>
      <t>: Valor diário.</t>
    </r>
  </si>
  <si>
    <r>
      <t>Auxílio Transporte Suplementar</t>
    </r>
    <r>
      <rPr>
        <sz val="10"/>
        <rFont val="Arial"/>
        <family val="2"/>
        <charset val="1"/>
      </rPr>
      <t>: Valor unitário X 2.</t>
    </r>
  </si>
  <si>
    <t>* Devido por dia e somente nos casos de H.E. de SÁBADO, DOMINGO ou FERIADO.</t>
  </si>
  <si>
    <t>Taxa de Administração</t>
  </si>
  <si>
    <t>Arco de serra (metal) - 300mm.</t>
  </si>
  <si>
    <t>Descrição</t>
  </si>
  <si>
    <t>Quantidade
por Posto</t>
  </si>
  <si>
    <t>Depreciação
(Meses)</t>
  </si>
  <si>
    <t>Valor Unitário</t>
  </si>
  <si>
    <t>Quantidade</t>
  </si>
  <si>
    <t>Jogo de Chave Allen 30 Peças em milímetro e polegada profissional aperto desaperto parafusos.</t>
  </si>
  <si>
    <t>Rateio mensal por posto:</t>
  </si>
  <si>
    <t>SALÁRIO + PERICULOSIDADE</t>
  </si>
  <si>
    <t>HORA COM 50% DE ACRÉSCIMO</t>
  </si>
  <si>
    <t>VALOR DIA DO SALÁRIO + PERICULOSIDADE</t>
  </si>
  <si>
    <t>HORA EXTRA e PRÊMIO ASSIDUIDADE
Pagamento por ocorrência (Fato Gerador)</t>
  </si>
  <si>
    <t>HORA COM 100% DE ACRÉSCIMO</t>
  </si>
  <si>
    <t>HORA NOTURNA COM 50% DE ACRÉSCIMO</t>
  </si>
  <si>
    <t>VALOR DA HORA SUPLEMENTAR COM ADICIONAL DE 50%</t>
  </si>
  <si>
    <t>VALOR DA HORA SUPLEMENTAR COM ADICIONAL DE 100%</t>
  </si>
  <si>
    <t>HORA NOTURNA COM 100% DE ACRÉSCIMO</t>
  </si>
  <si>
    <t>*Pago anualmente aos empregados que não tiveram faltas, mesmo justificadas; calculado com base no salário+periculosidade de dezembro de cada ano.</t>
  </si>
  <si>
    <t>*O respectivo pagamento à contratada ocorrerá por Fato Gerador, através de Nota Fiscal COMPLEMENTAR, após comprovada a despesa efetiva com o benefício Prêmio Assiduidade dos empregados vinculados ao contrato.</t>
  </si>
  <si>
    <t>Depreciação
(Meses)*</t>
  </si>
  <si>
    <t>PERÍODO REGULAR</t>
  </si>
  <si>
    <t>Quantidade por posto</t>
  </si>
  <si>
    <t>[Preencher ferramenta adicional, se houver]</t>
  </si>
  <si>
    <t>[Preencher ferramenta individual adicional, se houver]</t>
  </si>
  <si>
    <t>[Preencher equipamento individual adicional, se houver]</t>
  </si>
  <si>
    <t>3.</t>
  </si>
  <si>
    <t>2.</t>
  </si>
  <si>
    <t xml:space="preserve">1. </t>
  </si>
  <si>
    <t>4.</t>
  </si>
  <si>
    <t>5.</t>
  </si>
  <si>
    <t>[Preencher equipamento adicional, se houver]</t>
  </si>
  <si>
    <t>Equipamentos individuais - total mensal por posto:</t>
  </si>
  <si>
    <t>Ferramentas mensais - total mensal por posto:</t>
  </si>
  <si>
    <t>Equipamentos para as equipes - total mensal:</t>
  </si>
  <si>
    <t>FERRAMENTAS DE USO INDIVIDUAL</t>
  </si>
  <si>
    <t>EQUIPAMENTOS DE USO INDIVIDUAL</t>
  </si>
  <si>
    <t>FERRAMENTAS DE USO COLETIVO</t>
  </si>
  <si>
    <t>EQUIPAMENTOS DE USO COLETIVO</t>
  </si>
  <si>
    <t>EPI's DE USO INDIVIDUAL</t>
  </si>
  <si>
    <t>A tabela de EPI's apresenta de forma exemplificativa os EPI’s a serem indicados pela CONTRATADA.</t>
  </si>
  <si>
    <t>Os EPI's deverão ser repostos sempre que necessário.</t>
  </si>
  <si>
    <t>A utilização das FERRAMENTAS e EQUIPAMENTOS será paga pela fração de sua depreciação mensal/anual, uma vez que ao final do contrato estes itens verterão à Contratada.</t>
  </si>
  <si>
    <t>A CONTRATADA deverá realizar uma vistoria semestral das FERRAMENTAS e dos EQUIPAMENTOS, para substituição, se necessário.</t>
  </si>
  <si>
    <t>A CONTRATADA deverá substituir, de imediato, qualquer peça do UNIFORME danificada ou manchada, sem ônus para o funcionário.</t>
  </si>
  <si>
    <t>Soma do valor total mensal por posto:</t>
  </si>
  <si>
    <t>Quantidade por fornecimento</t>
  </si>
  <si>
    <t>Qtde. estimada de fornecimentos nos 30 meses</t>
  </si>
  <si>
    <t>UNIFORMES e EPI's</t>
  </si>
  <si>
    <t>Ferramentas e Equipamentos</t>
  </si>
  <si>
    <t>6.</t>
  </si>
  <si>
    <t>7.</t>
  </si>
  <si>
    <t>Resumo INSUMOS - PERÍODO ELEITORAL</t>
  </si>
  <si>
    <t>Valor total por posto dividido por 2 meses</t>
  </si>
  <si>
    <r>
      <rPr>
        <b/>
        <sz val="10"/>
        <rFont val="Arial"/>
        <family val="2"/>
      </rPr>
      <t>Salário:</t>
    </r>
    <r>
      <rPr>
        <sz val="10"/>
        <rFont val="Arial"/>
        <family val="2"/>
      </rPr>
      <t xml:space="preserve"> CCT 2022, 3ª, "b".</t>
    </r>
  </si>
  <si>
    <r>
      <rPr>
        <b/>
        <sz val="10"/>
        <rFont val="Arial"/>
        <family val="2"/>
      </rPr>
      <t>Vale Compras</t>
    </r>
    <r>
      <rPr>
        <sz val="10"/>
        <rFont val="Arial"/>
        <family val="2"/>
      </rPr>
      <t>: CCT 2022, 18ª.</t>
    </r>
  </si>
  <si>
    <t>ADICIONAL DE PERICULOSIDADE</t>
  </si>
  <si>
    <t>· Todas os itens de UNIFORME, bem como todos os EPI's recomendados para cada profissional e eventual EPC que se mostre necessário.</t>
  </si>
  <si>
    <t>QUANTIDADE DE POSTOS - Período Regular</t>
  </si>
  <si>
    <t>QUANTIDADE DE POSTOS - Período Eleitoral</t>
  </si>
  <si>
    <t>Valor Total</t>
  </si>
  <si>
    <r>
      <rPr>
        <b/>
        <sz val="10"/>
        <rFont val="Arial"/>
        <family val="2"/>
      </rPr>
      <t>Auxílio Transporte</t>
    </r>
    <r>
      <rPr>
        <sz val="10"/>
        <rFont val="Arial"/>
        <family val="2"/>
      </rPr>
      <t>: CCT 2022, 20ª.</t>
    </r>
  </si>
  <si>
    <r>
      <rPr>
        <b/>
        <sz val="10"/>
        <rFont val="Arial"/>
        <family val="2"/>
      </rPr>
      <t>Encargos Sociais</t>
    </r>
    <r>
      <rPr>
        <sz val="10"/>
        <rFont val="Arial"/>
        <family val="2"/>
      </rPr>
      <t>: Vide aba.</t>
    </r>
  </si>
  <si>
    <r>
      <rPr>
        <b/>
        <sz val="10"/>
        <rFont val="Arial"/>
        <family val="2"/>
      </rPr>
      <t>Seguro de Vida</t>
    </r>
    <r>
      <rPr>
        <sz val="10"/>
        <rFont val="Arial"/>
        <family val="2"/>
      </rPr>
      <t>: CCT 2022, 22ª. O valor será fixado na proposta, e poderá ser reajustado no momento da repactuação, até o limite do IPCA acumulado, a pedido da contratada. Vide aba INSUMOS.</t>
    </r>
  </si>
  <si>
    <r>
      <rPr>
        <b/>
        <sz val="10"/>
        <rFont val="Arial"/>
        <family val="2"/>
      </rPr>
      <t>Vale Compras -</t>
    </r>
    <r>
      <rPr>
        <sz val="10"/>
        <rFont val="Arial"/>
        <family val="2"/>
      </rPr>
      <t xml:space="preserve"> </t>
    </r>
    <r>
      <rPr>
        <b/>
        <sz val="10"/>
        <rFont val="Arial"/>
        <family val="2"/>
      </rPr>
      <t>Abono Natalino</t>
    </r>
    <r>
      <rPr>
        <sz val="10"/>
        <rFont val="Arial"/>
        <family val="2"/>
      </rPr>
      <t>: CCT 2022, 18ª, caput c/c letra "f" e Parágrafo Primeiro.</t>
    </r>
  </si>
  <si>
    <r>
      <rPr>
        <b/>
        <sz val="10"/>
        <rFont val="Arial"/>
        <family val="2"/>
      </rPr>
      <t>Dias útei</t>
    </r>
    <r>
      <rPr>
        <sz val="10"/>
        <rFont val="Arial"/>
        <family val="2"/>
      </rPr>
      <t xml:space="preserve">s: 21 =  </t>
    </r>
    <r>
      <rPr>
        <sz val="10"/>
        <color theme="8" tint="-0.249977111117893"/>
        <rFont val="Arial"/>
        <family val="2"/>
      </rPr>
      <t>[ ( 365 / 7 ) X 5 - 9 ] / 12 = 20,98</t>
    </r>
    <r>
      <rPr>
        <sz val="10"/>
        <rFont val="Arial"/>
        <family val="2"/>
      </rPr>
      <t xml:space="preserve"> (Acórdão TCU nº 1904/07 Plenário).</t>
    </r>
  </si>
  <si>
    <r>
      <rPr>
        <b/>
        <sz val="10"/>
        <rFont val="Arial"/>
        <family val="2"/>
      </rPr>
      <t>Vale Refeição</t>
    </r>
    <r>
      <rPr>
        <sz val="10"/>
        <rFont val="Arial"/>
        <family val="2"/>
      </rPr>
      <t xml:space="preserve">: CCT 2022, 19ª.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 SALÁRIO + ADICIONAL DE PERICULOSIDADE ) * 1% ].</t>
    </r>
  </si>
  <si>
    <r>
      <rPr>
        <b/>
        <sz val="10"/>
        <rFont val="Arial"/>
        <family val="2"/>
      </rPr>
      <t>Insumos</t>
    </r>
    <r>
      <rPr>
        <sz val="10"/>
        <rFont val="Arial"/>
        <family val="2"/>
      </rPr>
      <t>: Vide guias INSUMOS - PERÍODO REGULAR e INSUMOS - PERÍODO ELEITORAL.</t>
    </r>
  </si>
  <si>
    <r>
      <rPr>
        <b/>
        <sz val="10"/>
        <rFont val="Arial"/>
        <family val="2"/>
      </rPr>
      <t xml:space="preserve">Valor Unitário Mensal </t>
    </r>
    <r>
      <rPr>
        <sz val="10"/>
        <rFont val="Arial"/>
        <family val="2"/>
      </rPr>
      <t>= Montante A + Montante B + CITL</t>
    </r>
  </si>
  <si>
    <r>
      <rPr>
        <b/>
        <sz val="10"/>
        <rFont val="Arial"/>
        <family val="2"/>
      </rPr>
      <t>CITL - Custos Indiretos, Tributos e Lucro</t>
    </r>
    <r>
      <rPr>
        <sz val="10"/>
        <rFont val="Arial"/>
        <family val="2"/>
      </rPr>
      <t>: Vide guia CITL.</t>
    </r>
  </si>
  <si>
    <t>PLANILHA DE COMPOSIÇÃO DE CUSTOS E FORMAÇÃO DE PREÇOS - Estimativa do TRE-PR</t>
  </si>
  <si>
    <r>
      <rPr>
        <b/>
        <sz val="10"/>
        <rFont val="Arial"/>
        <family val="2"/>
      </rPr>
      <t>Hora Extra e Prêmio Assiduidade:</t>
    </r>
    <r>
      <rPr>
        <sz val="10"/>
        <rFont val="Arial"/>
        <family val="2"/>
      </rPr>
      <t xml:space="preserve"> Pagamento por ocorrência (Fato Gerador). Vide guia.</t>
    </r>
  </si>
  <si>
    <t>MONTANTE A + 
MONTANTE B</t>
  </si>
  <si>
    <t>Postos de Eletricistas - Serviços de Manutenção Predial em Geral - Capital, RMC e Região Metropolitana (SMICRE)</t>
  </si>
  <si>
    <t>Postos de Eletricistas - Serviços de Manutenção Predial em Geral - Interior (SMIN)</t>
  </si>
  <si>
    <t>*PSR - Ponto de Saída e de Retorno</t>
  </si>
  <si>
    <t>TOTAL:</t>
  </si>
  <si>
    <t>Valor Mensal Unitário</t>
  </si>
  <si>
    <t>Valor Mensal Por Posto</t>
  </si>
  <si>
    <t>LINHA TELEFÔNICA COM DADOS MÓVEIS</t>
  </si>
  <si>
    <r>
      <rPr>
        <b/>
        <sz val="10"/>
        <rFont val="Arial"/>
        <family val="2"/>
      </rPr>
      <t>Adicional de Periculosidade:</t>
    </r>
    <r>
      <rPr>
        <sz val="10"/>
        <rFont val="Arial"/>
        <family val="2"/>
      </rPr>
      <t xml:space="preserve"> Laudos (documentos-PAD n. 088973, 088975 e 088977/2017; e 208580/2017); Portaria MTE 1.078/2014; Norma Técnica NR 16 - MT); CCT 2022;</t>
    </r>
  </si>
  <si>
    <t>Capacete de segurança (contra queda, projeção de objetos e impacto).</t>
  </si>
  <si>
    <t>Alicate de bico 6" isolado para 1000V.</t>
  </si>
  <si>
    <t>Escada fibra 7 degraus extensível tesoura - 3,74 metros.</t>
  </si>
  <si>
    <t>Camiseta de manga longa de algodao com logomarca da empresa.</t>
  </si>
  <si>
    <t>Jaqueta de nylon com manga longa com bolsos laterais, com gola tipo camisa (para proteção do clima frio) com logomarca da empresa</t>
  </si>
  <si>
    <t>Moletom de manga longa com punho elástico com logomarca da empresa</t>
  </si>
  <si>
    <t>Preencher com uniforme adicional, se houver</t>
  </si>
  <si>
    <t>Trava Quedas para Corda 12mm, com conector classe "T" com abertura 16mm em aço, em fita de poliéster de alta resistência, para movimentação no trabalho vertical de ascensão e descenso, bloqueando em caso de queda</t>
  </si>
  <si>
    <t>Corda em Poliamida 12mm, para trabalho em altura, de acordo com a Norma Regulamentadora 18, para uso em cadeira suspensa ou Trava Quedas, com alerta visual de desgaste na cor amarela. Trançado interno e alma central em multifilamento de poliamida. Rolo com, no mínimo, 20 metros.</t>
  </si>
  <si>
    <t>Mosquetão de segurança Oval Trava Dupla, em aço forjado com abertura de 17mm, trava dupla e fechamento em rosca. 1 Unidade por cinturão de segurança.</t>
  </si>
  <si>
    <t>Protetor Facial (contra projeção de fragmentos, respingos de líquidos e radiações UV)</t>
  </si>
  <si>
    <t>Chave Philips 1x75mm</t>
  </si>
  <si>
    <t>Chave Philips 2x100mm</t>
  </si>
  <si>
    <t>Chave de fenda 6x100mm</t>
  </si>
  <si>
    <t>Chave de fenda 4x75mm</t>
  </si>
  <si>
    <t>Chave de fenda 3x75mm</t>
  </si>
  <si>
    <t>· Todas as FERRAMENTAS, EQUIPAMENTOS e respectivos acessórios indispensáveis ao adequado exercício das atividades, para uso INDIVIDUAL e COLETIVO.</t>
  </si>
  <si>
    <t xml:space="preserve">Imediatamente no início da vigência do contrato, deverão ser fornecidos ou disponibilizados: </t>
  </si>
  <si>
    <t>Valor Total 
(para todos os postos)</t>
  </si>
  <si>
    <t>Custo Mensal 
(por posto)</t>
  </si>
  <si>
    <t xml:space="preserve">Soma Custo Mensal </t>
  </si>
  <si>
    <r>
      <t xml:space="preserve">Valor Total 
</t>
    </r>
    <r>
      <rPr>
        <sz val="8"/>
        <color theme="1"/>
        <rFont val="Calibri"/>
        <family val="2"/>
        <scheme val="minor"/>
      </rPr>
      <t>(Valor Unitário x Qtde)</t>
    </r>
  </si>
  <si>
    <t>Custo de utilização de Ferramentas, Equipamentos e acessórios: Valor total mensal por posto - período REGULAR:</t>
  </si>
  <si>
    <t>*Valor dos itens 6 e 7 proposto na guia anterior</t>
  </si>
  <si>
    <t>Valor Total 
por posto</t>
  </si>
  <si>
    <t>Total:</t>
  </si>
  <si>
    <t>EPIs ADICIONAIS e eventuais EPC's</t>
  </si>
  <si>
    <r>
      <t xml:space="preserve">Valor Total 
por posto 
</t>
    </r>
    <r>
      <rPr>
        <b/>
        <sz val="9"/>
        <color theme="1"/>
        <rFont val="Symbol"/>
        <family val="1"/>
        <charset val="2"/>
      </rPr>
      <t>¹</t>
    </r>
    <r>
      <rPr>
        <b/>
        <sz val="9"/>
        <color theme="1"/>
        <rFont val="Calibri"/>
        <family val="2"/>
        <scheme val="minor"/>
      </rPr>
      <t xml:space="preserve"> 30 meses</t>
    </r>
  </si>
  <si>
    <t xml:space="preserve">Valor Total </t>
  </si>
  <si>
    <t>Valor Total por posto</t>
  </si>
  <si>
    <t>Valor Total (Soma Valor Total por posto * 6 postos):</t>
  </si>
  <si>
    <t>Observações - Insumos - Período Regular</t>
  </si>
  <si>
    <t>Esta guia apresenta os preços, as especificações, os quantitativos e o consumo estimado de insumos - FERRAMENTAS, EQUIPAMENTOS, EPI's e UNIFORMES - para o serviço no período REGULAR. Em relação ao período ELEITORAL, ver guia INSUMOS - PERÍODO ELEITORAL.</t>
  </si>
  <si>
    <r>
      <t xml:space="preserve">A metodologia do cálculo do </t>
    </r>
    <r>
      <rPr>
        <b/>
        <sz val="10"/>
        <rFont val="Calibri"/>
        <family val="2"/>
        <scheme val="minor"/>
      </rPr>
      <t>CUSTO DE UTILIZAÇÃO/ MANUTENÇÃO/ SUBSTITUIÇÃO</t>
    </r>
    <r>
      <rPr>
        <sz val="10"/>
        <rFont val="Calibri"/>
        <family val="2"/>
        <scheme val="minor"/>
      </rPr>
      <t xml:space="preserve"> se baseia na taxa de depreciação anual estabelecida pela Instrução Normativa RFB n. 1.700/2017, a qual define a vida útil das FERRAMENTAS em 5 anos, e dos EQUIPAMENTOS em 10 anos: 
</t>
    </r>
    <r>
      <rPr>
        <i/>
        <sz val="10"/>
        <rFont val="Calibri"/>
        <family val="2"/>
        <scheme val="minor"/>
      </rPr>
      <t>Valor de pagamento mensal = [(valor do insumo / vida útil em meses - 60 para ferramentas ou 120 para equipamentos) / número de postos].</t>
    </r>
  </si>
  <si>
    <t>Calçado de couro</t>
  </si>
  <si>
    <t>Talabarte Modelo Y, com absorvedor de energia e Fita Tubular, dois conectores classe A com abertura de 55mm, um conector classe "T" com abertura de 17mm, conectores com trava de segurança. Fabricado em fita poliéster com costura de alta resistência. Comprimento: 1,35m</t>
  </si>
  <si>
    <t>Alicate de bomba d'água 10", aço cromo-vanádio, cabeça ajustável em 7 posições.</t>
  </si>
  <si>
    <t xml:space="preserve">Alicate para cortar, decapar e crimpar cabos de rede, conectores RJ45 e RJ11. </t>
  </si>
  <si>
    <t xml:space="preserve">Alicate universal 8”, aço vanádio, cabo isolado para 1000V. </t>
  </si>
  <si>
    <t xml:space="preserve">Caixa para ferramentas em chapa de aço com 5 gavetas, medindo no mínimo 40x20x21cm. </t>
  </si>
  <si>
    <t xml:space="preserve">Chave inglesa de boca ajustável 10", fosfatizada. </t>
  </si>
  <si>
    <t xml:space="preserve">Estilete profissional 6" com botão para travar a lâmina. </t>
  </si>
  <si>
    <t xml:space="preserve">Trena de 5 metros, largura da fita 19mm, medição em milímetros e polegadas. </t>
  </si>
  <si>
    <t xml:space="preserve">Alicate amperímetro digital, categoria II, realiza medidas de tensão DC e AC, resistência e testes de diodo, continuidade. Abertura de garra de no mínimo 30 cm, alimentação com bateria de 9v. </t>
  </si>
  <si>
    <t xml:space="preserve">Lanterna recarregável, bivolt, compacta com no mínimo 1.000 lumens, híbrida, recarregável, 19 (dezenove) leds, bivolt. </t>
  </si>
  <si>
    <t xml:space="preserve">Alicate de pressão 10", mordente curvo, com alavanca para destravar. </t>
  </si>
  <si>
    <t xml:space="preserve">Chave grifo 14”, material aço carbono, abertura de 50mm. </t>
  </si>
  <si>
    <t xml:space="preserve">Jogo de brocas de aço rápido, medidas de 4mm a 12mm com no mínimo 12 peças. </t>
  </si>
  <si>
    <t xml:space="preserve">Jogo de brocas para concreto, medidas de 3,0 mm a 12mm com no mínimo 12 peças. </t>
  </si>
  <si>
    <t xml:space="preserve">Jogo de formão, 03 peças medindo 4,10 e 20 mm, cabo em madeira ou plástico. </t>
  </si>
  <si>
    <t xml:space="preserve">Marreta oitavada, 2 kg, cabo em madeira. </t>
  </si>
  <si>
    <t xml:space="preserve">Martelo de borracha, diâmetro da cabeça 60mm, cabo em madeira. </t>
  </si>
  <si>
    <t xml:space="preserve">Martelo de unha, polido, 20mm, cabo em madeira. </t>
  </si>
  <si>
    <t>Nível de alumínio, base magnético, 300mm, com 3 visores para verificação na horizontal, diagonal e vertical.</t>
  </si>
  <si>
    <t xml:space="preserve">Kit Esmerilhadeira angular, potência mínima 600 w, 127 v e 10 Discos de corte. </t>
  </si>
  <si>
    <t xml:space="preserve">Kit localizador de cabos (zumbidor + receptor) alimentação com baterias de 9v, com 2 garras e ponteira Rj-11. </t>
  </si>
  <si>
    <t xml:space="preserve">Inversor de solda, bivolt, aplicações E6013 de 2,5 mm e 3,25 mm. </t>
  </si>
  <si>
    <t xml:space="preserve">Martelete 900w, 110v, para brocas SDS plus, com uma ponteira e uma talhadeira. </t>
  </si>
  <si>
    <t xml:space="preserve">Parafusadeira e furadeira de impacto, alimentação bateria de 20v, bateria tipo íons-lítio, tensão carregador bivolt. </t>
  </si>
  <si>
    <t xml:space="preserve">Parafusadeira e furadeira de impacto, alimentação bateria de 12v, bateria tipo Íons-lítio, tensão carregador bivolt. </t>
  </si>
  <si>
    <t xml:space="preserve">Testador de cabos de rede, bateria 9v, para conector Rj-11 e Rj-45. </t>
  </si>
  <si>
    <t xml:space="preserve">Plaina elétrica profissional 127V, de no mínimo 500W. </t>
  </si>
  <si>
    <t xml:space="preserve">Rotuladora eletrônica para cabos. </t>
  </si>
  <si>
    <t xml:space="preserve">Serra circular, potência 1.800w, tensão 127v, para discos diâmetro 7.1/4", acompanhando 3 discos de corte para madeira. </t>
  </si>
  <si>
    <t>Discos de corte para serra circular, para utilização em madeira, diâmetro 7 1/4", 24 dentes.</t>
  </si>
  <si>
    <t>Discos de corte para serra circular, para utilização em madeira, diâmetro 7 1/4", 40 dentes.</t>
  </si>
  <si>
    <t>Discos de corte para serra circular, para utilização em madeira, diâmetro 7 1/4", 80 dentes.</t>
  </si>
  <si>
    <t>Conjunto de broca SDS 06X210 mm até 14X210 mm</t>
  </si>
  <si>
    <t>Badisco Digital, com identificador de chamada, cabo com garras para conexão à rede telefônica, um cabo modular 6x2 para conexão à linha telefônica, plug RJ11. Modelo de referência: MU256T ou MU256Y.</t>
  </si>
  <si>
    <t>Botas de segurança (par), de borracha (PVC), com biqueira de material isolante e colarinho acolchoado.</t>
  </si>
  <si>
    <t>Luva de proteção de poliamida</t>
  </si>
  <si>
    <t>Alicate prensa terminal para eletricista 9 1/2"- 280 mm - 0,75 a 6 mm².</t>
  </si>
  <si>
    <t>Jogo de chave combinada, com medidas de 6 a 22mm (no mínimo 8 peças).</t>
  </si>
  <si>
    <t>Pistola para tubo silicone (aplicador).</t>
  </si>
  <si>
    <t>Jogo de Chaves Torx tipo L, longas, 10 Peças (T7 a T40).</t>
  </si>
  <si>
    <t>Polaca cavadeira (padrão).</t>
  </si>
  <si>
    <t>Pá.</t>
  </si>
  <si>
    <t>Picareta.</t>
  </si>
  <si>
    <t>Cortadeira (pá).</t>
  </si>
  <si>
    <t>Enxada.</t>
  </si>
  <si>
    <t>Preencher com EPI adicional ou EPC, se houver</t>
  </si>
  <si>
    <t>Chip 4G com no mínimo 4GB de internet mensal.</t>
  </si>
  <si>
    <t>Canivete de eletricista 3", material inox.</t>
  </si>
  <si>
    <t>Alicate de corte diagonal 6”, cabo isolado para 1000V.</t>
  </si>
  <si>
    <t xml:space="preserve">Jogo de chave Allen, 1,5 a 10 mm, com 9 chaves, aço-vanádio. </t>
  </si>
  <si>
    <t>A pesquisa de mercado se fundamentou em marcas e/ou modelos com aspectos de qualidade e produtividade já aprovados pelo setor demandante e técnico (SMICRE ou SMIN/CIP/SECAD/TRE-PR), a partir de avaliação pretérita durante a fiscalização de serviços similares.</t>
  </si>
  <si>
    <t>Alicate punch down (chave inversora de bloco - tipo bargoa), engate rápido</t>
  </si>
  <si>
    <t>Jogo de Soquetes com no mínimo 18 Peças, em milímetros,, chave catraca, encaixe 1/2, de 8 a 32mm.</t>
  </si>
  <si>
    <t>Talhadeira manual 20mm x 300mm (1" X 12"), com empunhadura em borracha termoplástica, material aço cromo-vanádio, fosfatizada</t>
  </si>
  <si>
    <t xml:space="preserve">Jogo de chaves Torx tipo L, curtas, com no mínimo 9 peças (T7 ao T40). </t>
  </si>
  <si>
    <t>Cinturão de segurança tipo paraquedista/abdominal, com, no mínimo, 4 pontos de ancoragem e apoio lombar,  confeccionado em fita primária e secundária de poliéster de 45 mm. Com certificado de aprovação válido e compatível com o talabarte ou trava quedas a ser utilizado. Modelo de referência: 3M Altiseg Onyx Elektron Dieletric HB004592638 - Tamanho 2</t>
  </si>
  <si>
    <t>Respirador contra poeira, PFF1 / P1 (Caixa com 50 unidades)</t>
  </si>
  <si>
    <t>Multímetro digital</t>
  </si>
  <si>
    <t>Protetor auditivo (par) tipo plug de silicone com cordão em PVC</t>
  </si>
  <si>
    <t>Máscara Respiratório com Filtro Químico</t>
  </si>
  <si>
    <t>FERRAMENTAS DE USO INDIVIDUAL: valor total mensal por posto - período ELEITORAL:</t>
  </si>
  <si>
    <t>Ferramentas individuais - total mensal por posto:</t>
  </si>
  <si>
    <t>Ferramentas uso coletivo - total mensal:</t>
  </si>
  <si>
    <t>*Preencher sem o valor do CITL, o qual é calculado automaticamente na 1ª guia desta planilha.</t>
  </si>
  <si>
    <t>EPI's adicionais e EPC's - total mensal:</t>
  </si>
  <si>
    <t>Uniformes - total mensal por posto:</t>
  </si>
  <si>
    <t>EPI's e UNIFORMES: valor total mensal por posto - período ELEITORAL:</t>
  </si>
  <si>
    <t>EPI's individuais - período eleitoral - total mensal por posto:</t>
  </si>
  <si>
    <t>EPI's, UNIFORMES e Dados Móveis: valor total mensal por posto - período REGULAR:</t>
  </si>
  <si>
    <r>
      <rPr>
        <b/>
        <sz val="10"/>
        <rFont val="Arial"/>
        <family val="2"/>
      </rPr>
      <t>Vale Compras</t>
    </r>
    <r>
      <rPr>
        <sz val="10"/>
        <rFont val="Arial"/>
        <family val="2"/>
      </rPr>
      <t>: CCT 2022, 18ª (pagamento mensal, inclusive nas férias - alínea g).</t>
    </r>
  </si>
  <si>
    <t>H</t>
  </si>
  <si>
    <t>Encarregado B - Com CNH categoria C - PSR Sede/SMIN</t>
  </si>
  <si>
    <t>Encarregado B - Com CNH categoria C - PSR Cascavel</t>
  </si>
  <si>
    <t>Oficial Eletricista B - Com CNH categoria C - PSR Cascavel</t>
  </si>
  <si>
    <t>Encarregado B - Com CNH categoria C - PSR Maringá</t>
  </si>
  <si>
    <t>Oficial Eletricista B - Com CNH categoria C - PSR Maringá</t>
  </si>
  <si>
    <t>Encarregado B - Com CNH categoria C - PSR Londrina</t>
  </si>
  <si>
    <t>Oficial Eletricista B - Com CNH categoria C - PSR Londrina</t>
  </si>
  <si>
    <t>Encarregado B - Com CNH categoria C - PSR Usina</t>
  </si>
  <si>
    <t>Carga Horária - semanal</t>
  </si>
  <si>
    <t>CARGA 
HORÁRIA SEMANAL</t>
  </si>
  <si>
    <t>SMIN</t>
  </si>
  <si>
    <t>Carga Horária Semanal</t>
  </si>
  <si>
    <t>Os insumos serão reajustados juntamente com a repactuação, pelo índice contratual.</t>
  </si>
  <si>
    <t>As tabelas de quantitativo de FERRAMENTAS e EQUIPAMENTOS são estimativas, cabendo à licitante preenchê-la com os preços unitários por ela propostos e complementar com itens que se mostrem necessários.</t>
  </si>
  <si>
    <t>[Preencher EPI indicado que não conste na lista acima]</t>
  </si>
  <si>
    <t>*Preencher sem o valor do CITL (custos indiretos, tributos e lucro), o qual é calculado automaticamente na 1ª guia desta planilha.</t>
  </si>
  <si>
    <t>Quantidade em substituição</t>
  </si>
  <si>
    <t>(*) Provisão para SUBSTITUIÇÃO de item vencido ou danificado para os 30 meses da contratação: o percentual máximo de 0,5% ao mês baseou-se no coeficiente de 6x10-5, com base no TCPO (Ed. Pini) para equipamentos de pequeno porte.</t>
  </si>
  <si>
    <t>(Listar EPI's indicados que não constam na lista acima. Calcular o valor com base na guia INSUMOS - Período Regular)</t>
  </si>
  <si>
    <t>INSUMOS (Período Regular)
E OUTROS ITENS DE CUSTO</t>
  </si>
  <si>
    <r>
      <t xml:space="preserve">Valor Mensal
</t>
    </r>
    <r>
      <rPr>
        <sz val="8"/>
        <color theme="1"/>
        <rFont val="Calibri"/>
        <family val="2"/>
        <scheme val="minor"/>
      </rPr>
      <t xml:space="preserve">(Valor Total </t>
    </r>
    <r>
      <rPr>
        <sz val="8"/>
        <color theme="1"/>
        <rFont val="Symbol"/>
        <family val="1"/>
        <charset val="2"/>
      </rPr>
      <t xml:space="preserve">¸ </t>
    </r>
    <r>
      <rPr>
        <sz val="8"/>
        <color theme="1"/>
        <rFont val="Calibri"/>
        <family val="2"/>
      </rPr>
      <t>30)</t>
    </r>
  </si>
  <si>
    <r>
      <t xml:space="preserve">Valor Mensal 
</t>
    </r>
    <r>
      <rPr>
        <b/>
        <sz val="9"/>
        <color theme="1"/>
        <rFont val="Calibri"/>
        <family val="2"/>
      </rPr>
      <t xml:space="preserve"> dividido </t>
    </r>
    <r>
      <rPr>
        <b/>
        <sz val="9"/>
        <color theme="1"/>
        <rFont val="Calibri"/>
        <family val="2"/>
        <scheme val="minor"/>
      </rPr>
      <t>por posto</t>
    </r>
  </si>
  <si>
    <r>
      <t xml:space="preserve">Valor Total 
por posto 
</t>
    </r>
    <r>
      <rPr>
        <b/>
        <sz val="9"/>
        <color theme="1"/>
        <rFont val="Symbol"/>
        <family val="1"/>
        <charset val="2"/>
      </rPr>
      <t>¸</t>
    </r>
    <r>
      <rPr>
        <b/>
        <sz val="9"/>
        <color theme="1"/>
        <rFont val="Calibri"/>
        <family val="2"/>
        <scheme val="minor"/>
      </rPr>
      <t xml:space="preserve"> 30 meses</t>
    </r>
  </si>
  <si>
    <t>Luvas (par) de proteção (couro, lona plastificada, borracha ou neoprene)</t>
  </si>
  <si>
    <t>Mangas (par) de proteção (couro, lona plastificada, borracha ou neoprene)</t>
  </si>
  <si>
    <t>VALE REFEIÇÃO</t>
  </si>
  <si>
    <t>VALE COMPRAS</t>
  </si>
  <si>
    <t>VALE COMPRAS - Abono Natalino</t>
  </si>
  <si>
    <t>Desconto máximo sobre piso salarial</t>
  </si>
  <si>
    <t>Desconto máx PAT</t>
  </si>
  <si>
    <t>20% sobre a remuneração.</t>
  </si>
  <si>
    <t>1,5% sobre a remuneração.</t>
  </si>
  <si>
    <t>0,2% sobre a remuneração.</t>
  </si>
  <si>
    <t>1% sobre a remuneração</t>
  </si>
  <si>
    <t>2,5% sobre a remuneração.</t>
  </si>
  <si>
    <t>0,6% sobre a remuneração.</t>
  </si>
  <si>
    <t>8% sobre a remuneração.</t>
  </si>
  <si>
    <t>((1 / 3) / 12) x 100 = 2,78%</t>
  </si>
  <si>
    <t>1/12 x 100 = 8,33%</t>
  </si>
  <si>
    <t>((5 / 30) / 12) X 0,015 X 100 = 0,02%</t>
  </si>
  <si>
    <t>((15 / 30) / 12) X 0,0078 X 100 = 0,03%</t>
  </si>
  <si>
    <t>Valor Mensal Unitário - Média*</t>
  </si>
  <si>
    <t>*Estimativa calculada com base no valor do seguro proposto na contratação vigente para o cargo de Encarregado B, corrigido pelo IPCA acumulado.</t>
  </si>
  <si>
    <t>Colher de Pedreiro 8"</t>
  </si>
  <si>
    <t xml:space="preserve">Jogo de bits para parafusadeira com no mínimo 25 peças. </t>
  </si>
  <si>
    <t xml:space="preserve">Kit de chave de fenda e phillips, cabo isolado – kit com no mínimo 7 peças. </t>
  </si>
  <si>
    <t>Quantidade diária</t>
  </si>
  <si>
    <r>
      <rPr>
        <b/>
        <sz val="10"/>
        <rFont val="Arial"/>
        <family val="2"/>
      </rPr>
      <t>Vale Refeição</t>
    </r>
    <r>
      <rPr>
        <sz val="10"/>
        <rFont val="Arial"/>
        <family val="2"/>
      </rPr>
      <t xml:space="preserve">: CCT 2022, 19ª.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SALÁRIO * 1% ].</t>
    </r>
  </si>
  <si>
    <t>Desconto máximo sobre salário</t>
  </si>
  <si>
    <r>
      <rPr>
        <sz val="10"/>
        <color rgb="FF000000"/>
        <rFont val="Arial"/>
        <family val="2"/>
      </rPr>
      <t>INSS (CPRB)</t>
    </r>
    <r>
      <rPr>
        <sz val="10"/>
        <color rgb="FFFF0000"/>
        <rFont val="Arial"/>
        <family val="2"/>
      </rPr>
      <t>*</t>
    </r>
    <r>
      <rPr>
        <sz val="10"/>
        <color rgb="FF000000"/>
        <rFont val="Arial"/>
        <family val="2"/>
      </rPr>
      <t xml:space="preserve"> (T)</t>
    </r>
  </si>
  <si>
    <t>Data da Licitação:</t>
  </si>
  <si>
    <t xml:space="preserve">Licitação n.: </t>
  </si>
  <si>
    <t>PAD n.:</t>
  </si>
  <si>
    <t>Data do orçamento:</t>
  </si>
  <si>
    <t>Postos de Eletricistas - Serviços de Manutenção Predial em Geral (SMICRE e SMIN)</t>
  </si>
  <si>
    <t>Posto</t>
  </si>
  <si>
    <t>Lotação</t>
  </si>
  <si>
    <t>Carga Horária  Semanal</t>
  </si>
  <si>
    <t>Meses de Execução</t>
  </si>
  <si>
    <t>Total por Posto</t>
  </si>
  <si>
    <t>Capital</t>
  </si>
  <si>
    <t>Cascavel</t>
  </si>
  <si>
    <t>Maringá</t>
  </si>
  <si>
    <t>Londrina</t>
  </si>
  <si>
    <t>Paranavaí</t>
  </si>
  <si>
    <t>PERÍODO ELEITORAL (SET e OUT/2024)</t>
  </si>
  <si>
    <t>Resumo Contratual - Polo 1</t>
  </si>
  <si>
    <t>h</t>
  </si>
  <si>
    <t>Valor Mensal por Posto</t>
  </si>
  <si>
    <t>Licença Maternidade</t>
  </si>
  <si>
    <t xml:space="preserve">Art. 7º inc. XVIII, CF, Lei 8.213/91, art. 72 e Lei 11770/2008. Lei n. 13.527/2016. Art. 86 da IN RFB
971/2009
Conforme cálculo estatísitico do Manual de Preenchimento da Planilha de Custos e Formação de Preços do STJ.  </t>
  </si>
  <si>
    <t>Art. 22, inciso II, alineas "b" e "c" da Lei 8.212/91; Decreto nº 6042/07; Anexo da Resolução MPS/CNPS nº 1.329/17 (Fator Acidentário de Prevenção - FAP). 
Alíquotas do RAT de 1%, 2% ou 3%, pondendo ser reduzida pela metade ou acrescida em até 100% pelo FAP.</t>
  </si>
  <si>
    <t>% CITL =  ( (1 + CI) * (1 + L) / (1 - TR) ) - 1</t>
  </si>
  <si>
    <t>Itens 1 a 7</t>
  </si>
  <si>
    <r>
      <t xml:space="preserve">CITL - Custos Indiretos, Tributos e Lucros
</t>
    </r>
    <r>
      <rPr>
        <sz val="10"/>
        <rFont val="Arial"/>
        <family val="2"/>
      </rPr>
      <t>(Vide Aba)</t>
    </r>
  </si>
  <si>
    <r>
      <rPr>
        <b/>
        <sz val="10"/>
        <color theme="1"/>
        <rFont val="Arial"/>
        <family val="2"/>
      </rPr>
      <t>Orientação de preenchimento:</t>
    </r>
    <r>
      <rPr>
        <sz val="10"/>
        <color theme="1"/>
        <rFont val="Arial"/>
        <family val="2"/>
      </rPr>
      <t xml:space="preserve"> A licitante deverá preencher as células marcadas na cor verde. É proibido alterar as fórmulas e informações das demais células. </t>
    </r>
  </si>
  <si>
    <t>Encarregado Geral - Capital</t>
  </si>
  <si>
    <t>Sub Encarregado - Capital</t>
  </si>
  <si>
    <t>Oficial Eletricista B  - Capital</t>
  </si>
  <si>
    <t>Oficial Eletricista B - Capital - Período Eleitoral</t>
  </si>
  <si>
    <t>Encarregado B - Com CNH categoria C - Capital (RMC e Litoral)</t>
  </si>
  <si>
    <t>Oficial Eletricista B - Com CNH C - Capital (RMC e Litoral)</t>
  </si>
  <si>
    <r>
      <t xml:space="preserve">Valor dia 
</t>
    </r>
    <r>
      <rPr>
        <sz val="10"/>
        <rFont val="Arial"/>
        <family val="2"/>
      </rPr>
      <t>(/30)</t>
    </r>
  </si>
  <si>
    <t>Subtotal:</t>
  </si>
  <si>
    <r>
      <t xml:space="preserve">Polo 1 (RMC e Litoral) - </t>
    </r>
    <r>
      <rPr>
        <b/>
        <sz val="10"/>
        <color theme="8" tint="-0.249977111117893"/>
        <rFont val="Arial"/>
        <family val="2"/>
      </rPr>
      <t>PSR Sede*</t>
    </r>
  </si>
  <si>
    <r>
      <t xml:space="preserve">Polo 2 (Guarap., P. Grossa e região) - </t>
    </r>
    <r>
      <rPr>
        <b/>
        <sz val="10"/>
        <color theme="8" tint="-0.249977111117893"/>
        <rFont val="Arial"/>
        <family val="2"/>
      </rPr>
      <t>PSR* Sede</t>
    </r>
  </si>
  <si>
    <r>
      <t xml:space="preserve">Polo 3 - </t>
    </r>
    <r>
      <rPr>
        <b/>
        <sz val="10"/>
        <color theme="8" tint="-0.249977111117893"/>
        <rFont val="Arial"/>
        <family val="2"/>
      </rPr>
      <t>PSR Fórum Eleitoral de Cascavel</t>
    </r>
  </si>
  <si>
    <r>
      <t xml:space="preserve">Polo 4 - </t>
    </r>
    <r>
      <rPr>
        <b/>
        <sz val="10"/>
        <color theme="8" tint="-0.249977111117893"/>
        <rFont val="Arial"/>
        <family val="2"/>
      </rPr>
      <t>PSR Fórum Eleitoral de Maringá</t>
    </r>
  </si>
  <si>
    <r>
      <t xml:space="preserve">Polo 5 - </t>
    </r>
    <r>
      <rPr>
        <b/>
        <sz val="10"/>
        <color theme="8" tint="-0.249977111117893"/>
        <rFont val="Arial"/>
        <family val="2"/>
      </rPr>
      <t>PSR Fórum Eleitoral de Londrina</t>
    </r>
  </si>
  <si>
    <r>
      <t xml:space="preserve">USINA - </t>
    </r>
    <r>
      <rPr>
        <b/>
        <sz val="10"/>
        <color theme="8" tint="-0.249977111117893"/>
        <rFont val="Arial"/>
        <family val="2"/>
      </rPr>
      <t>PSR: Edifício da Usina Fotovoltaica - Paranavaí</t>
    </r>
  </si>
  <si>
    <t>Município de Curitiba</t>
  </si>
  <si>
    <t>Município de Cascavel</t>
  </si>
  <si>
    <t>Município de Maringá</t>
  </si>
  <si>
    <t>Município de Londrina</t>
  </si>
  <si>
    <t>Itens 8 e 9</t>
  </si>
  <si>
    <t>Itens 10 e 11</t>
  </si>
  <si>
    <t>Itens 12 e 13</t>
  </si>
  <si>
    <t>Município de Paranavaí</t>
  </si>
  <si>
    <t>Item 14</t>
  </si>
  <si>
    <t xml:space="preserve"> Polo 1 (SMICRE)</t>
  </si>
  <si>
    <t>Pro Rata - dias*</t>
  </si>
  <si>
    <r>
      <t xml:space="preserve">Valor dia
</t>
    </r>
    <r>
      <rPr>
        <sz val="10"/>
        <rFont val="Arial"/>
        <family val="2"/>
      </rPr>
      <t>(/30)</t>
    </r>
  </si>
  <si>
    <t>SubTotal:</t>
  </si>
  <si>
    <t>CITL - Custos Indiretos, Tributos e Lucro</t>
  </si>
  <si>
    <r>
      <t xml:space="preserve">POR DIA 
</t>
    </r>
    <r>
      <rPr>
        <sz val="9"/>
        <rFont val="Arial"/>
        <family val="2"/>
        <charset val="1"/>
      </rPr>
      <t>(Valor mensal / 21)</t>
    </r>
  </si>
  <si>
    <r>
      <t xml:space="preserve">POR DIA 
</t>
    </r>
    <r>
      <rPr>
        <sz val="9"/>
        <rFont val="Arial"/>
        <family val="2"/>
        <charset val="1"/>
      </rPr>
      <t>(Valor mensal / 21 dias)</t>
    </r>
  </si>
  <si>
    <t>% (F23)</t>
  </si>
  <si>
    <r>
      <rPr>
        <b/>
        <sz val="10"/>
        <rFont val="Arial"/>
        <family val="2"/>
      </rPr>
      <t>Encargos Sociais</t>
    </r>
    <r>
      <rPr>
        <sz val="10"/>
        <rFont val="Arial"/>
        <family val="2"/>
      </rPr>
      <t>: Corresponde ao SUBMÓDULO 1 da guia Encargos Sociais</t>
    </r>
  </si>
  <si>
    <t>Posto do Período Eleitoral:</t>
  </si>
  <si>
    <t>Total Contratual:</t>
  </si>
  <si>
    <t xml:space="preserve">SUBMÓDULO 3 - Provisão para Rescisão </t>
  </si>
  <si>
    <t>SUBMÓDULO 4 - Custo de Reposição do Profissional Ausente</t>
  </si>
  <si>
    <t>3. Provisão para Rescisão</t>
  </si>
  <si>
    <t>4. Custo de Reposição do Profissional Ausente</t>
  </si>
  <si>
    <t>BENEFÍCIO ODONTOLÓGICO</t>
  </si>
  <si>
    <t>(Preencher Benefício Mensal)</t>
  </si>
  <si>
    <t>(Preencher % de Desconto, se houver)</t>
  </si>
  <si>
    <t>Instrumento Coletivo de Trabalho utilizado como referência:</t>
  </si>
  <si>
    <t>Vigência e data base:</t>
  </si>
  <si>
    <r>
      <t>DESCANSO SEMANAL REMUN.</t>
    </r>
    <r>
      <rPr>
        <sz val="9"/>
        <rFont val="Arial"/>
        <family val="2"/>
      </rPr>
      <t xml:space="preserve"> (não incide sobre a periculosid.)</t>
    </r>
  </si>
  <si>
    <t>DESCANSO SEMANAL REMUN. (não incide sobre a periculosid.)</t>
  </si>
  <si>
    <t>SALÁRIO SEM PERICULOSIDADE</t>
  </si>
  <si>
    <r>
      <rPr>
        <b/>
        <sz val="10"/>
        <rFont val="Arial"/>
        <family val="2"/>
      </rPr>
      <t>Descanso Semanal Remunerado</t>
    </r>
    <r>
      <rPr>
        <sz val="10"/>
        <rFont val="Arial"/>
        <family val="2"/>
      </rPr>
      <t xml:space="preserve">: Incluído o DSR de 20%* sobre o valor da hora extra, calculada com base somente no salário (excluindo-se a periculosidade).
</t>
    </r>
    <r>
      <rPr>
        <i/>
        <sz val="10"/>
        <color theme="5" tint="-0.499984740745262"/>
        <rFont val="Arial"/>
        <family val="2"/>
      </rPr>
      <t>*Percentual obtido considerando-se a média de 25 dias úteis e 5 domingos/ feriados por mês.</t>
    </r>
  </si>
  <si>
    <t>VALE COMPRAS - Férias</t>
  </si>
  <si>
    <t>VALE COMPRAS - Mensal</t>
  </si>
  <si>
    <r>
      <rPr>
        <b/>
        <sz val="10"/>
        <rFont val="Arial"/>
        <family val="2"/>
      </rPr>
      <t>Salário:</t>
    </r>
    <r>
      <rPr>
        <sz val="10"/>
        <rFont val="Arial"/>
        <family val="2"/>
      </rPr>
      <t xml:space="preserve"> CCT 2023, 3ª, "b".</t>
    </r>
  </si>
  <si>
    <r>
      <rPr>
        <b/>
        <sz val="10"/>
        <rFont val="Arial"/>
        <family val="2"/>
      </rPr>
      <t>Vale Refeição</t>
    </r>
    <r>
      <rPr>
        <sz val="10"/>
        <rFont val="Arial"/>
        <family val="2"/>
      </rPr>
      <t xml:space="preserve">: CCT 2023, 19ª, "b".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SALÁRIO * 1% ].</t>
    </r>
  </si>
  <si>
    <r>
      <rPr>
        <b/>
        <sz val="10"/>
        <rFont val="Arial"/>
        <family val="2"/>
      </rPr>
      <t>Auxílio Transporte</t>
    </r>
    <r>
      <rPr>
        <sz val="10"/>
        <rFont val="Arial"/>
        <family val="2"/>
      </rPr>
      <t>: CCT 2023, 20ª, §1º.</t>
    </r>
  </si>
  <si>
    <r>
      <rPr>
        <b/>
        <sz val="10"/>
        <rFont val="Arial"/>
        <family val="2"/>
      </rPr>
      <t>Vale Compras</t>
    </r>
    <r>
      <rPr>
        <sz val="10"/>
        <rFont val="Arial"/>
        <family val="2"/>
      </rPr>
      <t>: CCT 2023, 18ª (pagamento mensal, inclusive nas férias - alínea g).</t>
    </r>
  </si>
  <si>
    <r>
      <rPr>
        <b/>
        <sz val="10"/>
        <rFont val="Arial"/>
        <family val="2"/>
      </rPr>
      <t>Vale Compras - Férias:</t>
    </r>
    <r>
      <rPr>
        <sz val="10"/>
        <rFont val="Arial"/>
        <family val="2"/>
      </rPr>
      <t xml:space="preserve"> CCT 2023, 18º, "g". O valor máximo corresponde a 50% do benefício, para compensação do período de férias sem reposição (recesso judicário), conforme Termo de Referência da contratação.</t>
    </r>
  </si>
  <si>
    <r>
      <rPr>
        <b/>
        <sz val="10"/>
        <rFont val="Arial"/>
        <family val="2"/>
      </rPr>
      <t>Vale Compras -</t>
    </r>
    <r>
      <rPr>
        <sz val="10"/>
        <rFont val="Arial"/>
        <family val="2"/>
      </rPr>
      <t xml:space="preserve"> </t>
    </r>
    <r>
      <rPr>
        <b/>
        <sz val="10"/>
        <rFont val="Arial"/>
        <family val="2"/>
      </rPr>
      <t>Abono Natalino</t>
    </r>
    <r>
      <rPr>
        <sz val="10"/>
        <rFont val="Arial"/>
        <family val="2"/>
      </rPr>
      <t>: CCT 2023, 18ª, caput c/c letra "f" e Parágrafo Primeiro.</t>
    </r>
  </si>
  <si>
    <r>
      <rPr>
        <b/>
        <sz val="10"/>
        <rFont val="Arial"/>
        <family val="2"/>
      </rPr>
      <t>Seguro de Vida</t>
    </r>
    <r>
      <rPr>
        <sz val="10"/>
        <rFont val="Arial"/>
        <family val="2"/>
      </rPr>
      <t>: CCT 2023, 22ª. O valor será fixado na proposta, e poderá ser reajustado no momento da repactuação, até o limite do IPCA acumulado, a pedido da contratada. Vide aba INSUMOS.</t>
    </r>
  </si>
  <si>
    <r>
      <rPr>
        <b/>
        <sz val="10"/>
        <rFont val="Arial"/>
        <family val="2"/>
      </rPr>
      <t>Adicional Noturno</t>
    </r>
    <r>
      <rPr>
        <sz val="10"/>
        <rFont val="Arial"/>
        <family val="2"/>
      </rPr>
      <t xml:space="preserve">: CCT 2023, 15ª - </t>
    </r>
    <r>
      <rPr>
        <b/>
        <sz val="10"/>
        <rFont val="Arial"/>
        <family val="2"/>
      </rPr>
      <t>50% sobre a hora de 60 minutos</t>
    </r>
    <r>
      <rPr>
        <sz val="10"/>
        <rFont val="Arial"/>
        <family val="2"/>
      </rPr>
      <t xml:space="preserve">.
</t>
    </r>
    <r>
      <rPr>
        <i/>
        <sz val="10"/>
        <color theme="5" tint="-0.499984740745262"/>
        <rFont val="Arial"/>
        <family val="2"/>
      </rPr>
      <t>[</t>
    </r>
    <r>
      <rPr>
        <i/>
        <sz val="10"/>
        <color theme="3" tint="0.39997558519241921"/>
        <rFont val="Arial"/>
        <family val="2"/>
      </rPr>
      <t>(</t>
    </r>
    <r>
      <rPr>
        <i/>
        <sz val="10"/>
        <color rgb="FFFF0000"/>
        <rFont val="Arial"/>
        <family val="2"/>
      </rPr>
      <t>(</t>
    </r>
    <r>
      <rPr>
        <i/>
        <sz val="10"/>
        <color rgb="FF00B050"/>
        <rFont val="Arial"/>
        <family val="2"/>
      </rPr>
      <t>(</t>
    </r>
    <r>
      <rPr>
        <i/>
        <sz val="10"/>
        <color theme="5" tint="-0.499984740745262"/>
        <rFont val="Arial"/>
        <family val="2"/>
      </rPr>
      <t>Remun. / (Carga Horária Semanal * 5)</t>
    </r>
    <r>
      <rPr>
        <i/>
        <sz val="10"/>
        <color rgb="FF00B050"/>
        <rFont val="Arial"/>
        <family val="2"/>
      </rPr>
      <t xml:space="preserve">) </t>
    </r>
    <r>
      <rPr>
        <i/>
        <sz val="10"/>
        <color theme="5" tint="-0.499984740745262"/>
        <rFont val="Arial"/>
        <family val="2"/>
      </rPr>
      <t>* (Remun. / (Carga Horária Semanal * 5))</t>
    </r>
    <r>
      <rPr>
        <i/>
        <sz val="10"/>
        <color rgb="FFFF0000"/>
        <rFont val="Arial"/>
        <family val="2"/>
      </rPr>
      <t xml:space="preserve">) </t>
    </r>
    <r>
      <rPr>
        <i/>
        <sz val="10"/>
        <color theme="5" tint="-0.499984740745262"/>
        <rFont val="Arial"/>
        <family val="2"/>
      </rPr>
      <t>* 50% de AdNt</t>
    </r>
    <r>
      <rPr>
        <i/>
        <sz val="10"/>
        <color theme="3" tint="0.39997558519241921"/>
        <rFont val="Arial"/>
        <family val="2"/>
      </rPr>
      <t xml:space="preserve">) </t>
    </r>
    <r>
      <rPr>
        <i/>
        <sz val="10"/>
        <color theme="5" tint="-0.499984740745262"/>
        <rFont val="Arial"/>
        <family val="2"/>
      </rPr>
      <t>* Acrésc. 50% ou 100%]</t>
    </r>
  </si>
  <si>
    <r>
      <rPr>
        <b/>
        <sz val="10"/>
        <rFont val="Arial"/>
        <family val="2"/>
      </rPr>
      <t>Horas extra</t>
    </r>
    <r>
      <rPr>
        <sz val="10"/>
        <rFont val="Arial"/>
        <family val="2"/>
      </rPr>
      <t>s: CCT 2023, 14ª. Caráter eventual, sem habitualidade.</t>
    </r>
  </si>
  <si>
    <r>
      <rPr>
        <b/>
        <sz val="10"/>
        <rFont val="Arial"/>
        <family val="2"/>
      </rPr>
      <t>Prêmio Assiduidade:</t>
    </r>
    <r>
      <rPr>
        <sz val="10"/>
        <rFont val="Arial"/>
        <family val="2"/>
      </rPr>
      <t xml:space="preserve"> CCT 2023, 17ª.</t>
    </r>
  </si>
  <si>
    <r>
      <rPr>
        <b/>
        <sz val="10"/>
        <rFont val="Arial"/>
        <family val="2"/>
      </rPr>
      <t>INSS (CPRB</t>
    </r>
    <r>
      <rPr>
        <sz val="10"/>
        <rFont val="Arial"/>
        <family val="2"/>
      </rPr>
      <t>): Preencher somente se a empresa for optante pela desoneração da folha de pagamento (Lei 12546/2011; Item 6.5.1 do Acórdão nº 1212/2014-TCU). Máx.: 4,50%</t>
    </r>
  </si>
  <si>
    <t>ENCARGOS SOCIAIS E TRABALHISTAS - Posto do Período Eleitoral</t>
  </si>
  <si>
    <t>INSUMOS - Posto do Período Eleitoral</t>
  </si>
  <si>
    <t xml:space="preserve">Incidência dos Encargos do SM 1 sobre o APT </t>
  </si>
  <si>
    <t>Subtotal 3</t>
  </si>
  <si>
    <t>Multa s/ FGTS prevista no  §1° do art. 18 da Lei 8.036/90 prevê pagamento de 40% para empregado sobre a soma dos depósitos do FGTS, nos casos de rescisão sem justa causa. Considerando o pagamento da multa para os valores depositados relativos a salários, férias e 13º salário.</t>
  </si>
  <si>
    <t>0,08 X 0,4 X [1 + 5/56 + 5/56 + (1/3 X 5/56)] = 4%</t>
  </si>
  <si>
    <t xml:space="preserve">Refere-se à incidência dos Encargos Previdenciários e FGTS (SM 1) sobre o APT. </t>
  </si>
  <si>
    <t>(APT x Total SM 1)</t>
  </si>
  <si>
    <t>Incidência dos Custos Rescisórios sobre SM 2</t>
  </si>
  <si>
    <t>Tendo em vista que o Aviso Prévio Trabalhado e Indenizado integram tempo de serviço, eles incidem sobre férias e 13º salário.</t>
  </si>
  <si>
    <t>Subtotal 4 X Total SM2</t>
  </si>
  <si>
    <t xml:space="preserve">Substituição na cobertura das ausências Legais </t>
  </si>
  <si>
    <t xml:space="preserve">Esta parcela refere-se as faltas legais previstas no art 473 CLT, emn que a  contratada deve providenciar sua substituição. Utilizamos como referência  3 dias, conforme consta média utilizada na metodologia SEGES/MP </t>
  </si>
  <si>
    <t>(3/ 30) / 12 X 100 = 0,83%</t>
  </si>
  <si>
    <t>Subtotal 4</t>
  </si>
  <si>
    <r>
      <rPr>
        <b/>
        <sz val="8"/>
        <color theme="1"/>
        <rFont val="Arial"/>
        <family val="2"/>
      </rPr>
      <t>SUBMÓDULO 1</t>
    </r>
    <r>
      <rPr>
        <sz val="8"/>
        <color theme="1"/>
        <rFont val="Arial"/>
        <family val="2"/>
      </rPr>
      <t xml:space="preserve"> sobre o Custo de Repos. do Profiss. Ausente. </t>
    </r>
  </si>
  <si>
    <t>Subtotal 4  X Total SM1</t>
  </si>
  <si>
    <t>Subtotal 2 x Total SM 1</t>
  </si>
  <si>
    <t>Total do SUBMÓDULO 3:</t>
  </si>
  <si>
    <t>Incidência do SM1 sobre o subtotal 4</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</si>
  <si>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</si>
  <si>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</si>
  <si>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t>
  </si>
  <si>
    <t>SM 1 sobre subtotal 2</t>
  </si>
  <si>
    <t>Incidência da Multa do FGTS sobre o API</t>
  </si>
  <si>
    <t>Incidência da Multa de 40% sobre o FGTS de 8% que deve incidir sobre o percentual de empregados demitidos com API</t>
  </si>
  <si>
    <t>Não há previsão de reposição por motivo de férias para o posto do período eleitoral.</t>
  </si>
  <si>
    <t>Não há previsão de reposição em ausências legais para o posto do período eleitoral.</t>
  </si>
  <si>
    <t>Não há previsão de reposição por licença maternidade para o posto do período eleitoral.</t>
  </si>
  <si>
    <t>Não há previsão de reposição por licença paternidade para o posto do período eleitoral.</t>
  </si>
  <si>
    <t>Incidência do FGTS sobre Aviso Prévio Indenizado</t>
  </si>
  <si>
    <t>API X 8%</t>
  </si>
  <si>
    <r>
      <rPr>
        <b/>
        <sz val="10"/>
        <color theme="0" tint="-0.34998626667073579"/>
        <rFont val="Arial"/>
        <family val="2"/>
      </rPr>
      <t>Taxa de Administração (CI)</t>
    </r>
    <r>
      <rPr>
        <sz val="10"/>
        <color theme="0" tint="-0.34998626667073579"/>
        <rFont val="Arial"/>
        <family val="2"/>
      </rPr>
      <t>: conforme histórico de contratações apuradas pelo STJ no Manual de Preenchimento de Planilha de Custos e Formação de Preços do STJ</t>
    </r>
  </si>
  <si>
    <r>
      <rPr>
        <b/>
        <sz val="10"/>
        <color theme="0" tint="-0.34998626667073579"/>
        <rFont val="Arial"/>
        <family val="2"/>
      </rPr>
      <t>Lucro (L)</t>
    </r>
    <r>
      <rPr>
        <sz val="10"/>
        <color theme="0" tint="-0.34998626667073579"/>
        <rFont val="Arial"/>
        <family val="2"/>
      </rPr>
      <t>: conforme histórico de contratações apuradas pelo STJ no Manual de Preenchimento de Planilha de Custos e Formação de Preços do STJ</t>
    </r>
  </si>
  <si>
    <r>
      <rPr>
        <b/>
        <sz val="10"/>
        <color theme="0" tint="-0.34998626667073579"/>
        <rFont val="Arial"/>
        <family val="2"/>
      </rPr>
      <t>ISS</t>
    </r>
    <r>
      <rPr>
        <sz val="10"/>
        <color theme="0" tint="-0.34998626667073579"/>
        <rFont val="Arial"/>
        <family val="2"/>
      </rPr>
      <t>: Indicado conforme o Município da prestação dos serviços.</t>
    </r>
  </si>
  <si>
    <t>Nome da Empresa</t>
  </si>
  <si>
    <t>VALE REFEIÇÃO
(Valor Diário)</t>
  </si>
  <si>
    <t>BENEFÍCIO ODONTOLÓGICO (Mensal)</t>
  </si>
  <si>
    <t>VALE COMPRAS - Férias (Anual)</t>
  </si>
  <si>
    <t>(Preencher % de Desc., se houver)</t>
  </si>
  <si>
    <t>A licitante deverá informar a sua alíquota e o seu FAP vigente.</t>
  </si>
  <si>
    <t>(1/12 x 100) / 2 = 4,17% 
Estimativa de provisão para 15 dias de reposição, diante da previsão de marcação de férias concomitante com o recesso judiciário, durante o qual não será necessária a reposição.</t>
  </si>
  <si>
    <t>{ [ ((1/12)*100)+((1/3)*(1/12)*100)) ] X (0,24*0,22*100)*50%) } / 100 = 0,29
Embora não conste, no histórico das contratações anteriores do TRE-PR, preenchimento de postos similares por mulheres, face a política de fomento, foi incluído percentual de provisão.</t>
  </si>
  <si>
    <r>
      <rPr>
        <sz val="8"/>
        <color theme="0" tint="-0.499984740745262"/>
        <rFont val="Arial"/>
        <family val="2"/>
      </rPr>
      <t>((((1/12) X 0,05) X 100 = 0,42%) * 12 meses) / 30 meses de contratação = 0,17%</t>
    </r>
    <r>
      <rPr>
        <sz val="8"/>
        <rFont val="Arial"/>
        <family val="2"/>
      </rPr>
      <t xml:space="preserve">
</t>
    </r>
    <r>
      <rPr>
        <b/>
        <sz val="8"/>
        <color theme="7" tint="-0.249977111117893"/>
        <rFont val="Arial"/>
        <family val="2"/>
      </rPr>
      <t>Obs.: na hipótese de haver prorrogação contratual, o percentual será zerado, uma vez que a provisão já terá sido completamente quitada.</t>
    </r>
  </si>
  <si>
    <r>
      <rPr>
        <sz val="8"/>
        <color theme="0" tint="-0.499984740745262"/>
        <rFont val="Arial"/>
        <family val="2"/>
      </rPr>
      <t>[ (((7 / 30) / 12) X 100 = 1,94%) * 12 meses + 0,194 * 18 meses ] / 30 meses de contratação = 0,89%</t>
    </r>
    <r>
      <rPr>
        <sz val="8"/>
        <rFont val="Arial"/>
        <family val="2"/>
      </rPr>
      <t xml:space="preserve">
</t>
    </r>
    <r>
      <rPr>
        <b/>
        <sz val="8"/>
        <color theme="7" tint="-0.249977111117893"/>
        <rFont val="Arial"/>
        <family val="2"/>
      </rPr>
      <t>Obs.: na hipótese de haver prorrogação contratual, o percentual será reduzido para 0,194, uma vez que a provisão já terá sido amortizada.</t>
    </r>
  </si>
  <si>
    <t>(5% X 8% X 40%) x 100 = 0,16%</t>
  </si>
  <si>
    <t>((1/12) X 0,05) X 100 = 0,42%</t>
  </si>
  <si>
    <t>((7 / 30) / 12) X 100 = 1,94%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</si>
</sst>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quot;R$&quot;* #,##0.00_);_(&quot;R$&quot;* \(#,##0.00\);_(&quot;R$&quot;* \-??_);_(@_)"/>
    <numFmt numFmtId="165" formatCode="&quot;R$ &quot;#,##0.00"/>
    <numFmt numFmtId="166" formatCode="0.00;[Red]0.00"/>
    <numFmt numFmtId="167" formatCode="&quot;R$&quot;\ #,##0.00"/>
    <numFmt numFmtId="168" formatCode="0.0000"/>
  </numFmts>
  <fonts count="114" x14ac:knownFonts="1">
    <font>
      <sz val="10"/>
      <name val="Arial"/>
      <charset val="1"/>
    </font>
    <font>
      <sz val="11"/>
      <color theme="1"/>
      <name val="Calibri"/>
      <family val="2"/>
      <scheme val="minor"/>
    </font>
    <font>
      <sz val="10"/>
      <name val="Arial"/>
      <family val="2"/>
      <charset val="1"/>
    </font>
    <font>
      <sz val="11"/>
      <color rgb="FF000000"/>
      <name val="Garamond"/>
      <family val="1"/>
      <charset val="1"/>
    </font>
    <font>
      <b/>
      <sz val="10"/>
      <name val="Arial"/>
      <family val="2"/>
      <charset val="1"/>
    </font>
    <font>
      <sz val="10"/>
      <color rgb="FF000000"/>
      <name val="Arial"/>
      <family val="2"/>
      <charset val="1"/>
    </font>
    <font>
      <b/>
      <sz val="10"/>
      <color rgb="FF000000"/>
      <name val="Arial"/>
      <family val="2"/>
      <charset val="1"/>
    </font>
    <font>
      <b/>
      <i/>
      <sz val="10"/>
      <name val="Arial"/>
      <family val="2"/>
      <charset val="1"/>
    </font>
    <font>
      <b/>
      <sz val="11"/>
      <color rgb="FF000000"/>
      <name val="Garamond"/>
      <family val="1"/>
      <charset val="1"/>
    </font>
    <font>
      <b/>
      <sz val="13"/>
      <color rgb="FF1F497D"/>
      <name val="Calibri"/>
      <family val="2"/>
      <charset val="1"/>
    </font>
    <font>
      <b/>
      <sz val="11"/>
      <color rgb="FF000000"/>
      <name val="Arial"/>
      <family val="2"/>
      <charset val="1"/>
    </font>
    <font>
      <sz val="9"/>
      <color rgb="FF000000"/>
      <name val="Arial"/>
      <family val="2"/>
      <charset val="1"/>
    </font>
    <font>
      <sz val="10"/>
      <name val="Arial"/>
      <family val="2"/>
    </font>
    <font>
      <sz val="10"/>
      <name val="Arial"/>
      <family val="2"/>
    </font>
    <font>
      <sz val="10"/>
      <color theme="1"/>
      <name val="Arial"/>
      <family val="2"/>
    </font>
    <font>
      <sz val="11"/>
      <color theme="1"/>
      <name val="Garamond"/>
      <family val="1"/>
    </font>
    <font>
      <b/>
      <sz val="11"/>
      <color theme="1"/>
      <name val="Arial"/>
      <family val="2"/>
    </font>
    <font>
      <b/>
      <sz val="10"/>
      <name val="Arial"/>
      <family val="2"/>
    </font>
    <font>
      <b/>
      <sz val="16"/>
      <name val="Arial"/>
      <family val="2"/>
    </font>
    <font>
      <sz val="12"/>
      <color rgb="FFFF0000"/>
      <name val="Arial"/>
      <family val="2"/>
    </font>
    <font>
      <sz val="8"/>
      <name val="Arial"/>
      <family val="2"/>
    </font>
    <font>
      <b/>
      <sz val="10"/>
      <color theme="1"/>
      <name val="Arial"/>
      <family val="2"/>
    </font>
    <font>
      <sz val="11"/>
      <color theme="1"/>
      <name val="Arial"/>
      <family val="2"/>
    </font>
    <font>
      <b/>
      <sz val="14"/>
      <name val="Arial"/>
      <family val="2"/>
    </font>
    <font>
      <b/>
      <sz val="11"/>
      <color theme="3"/>
      <name val="Calibri"/>
      <family val="2"/>
      <scheme val="minor"/>
    </font>
    <font>
      <sz val="10"/>
      <color rgb="FF000000"/>
      <name val="Arial"/>
      <family val="2"/>
    </font>
    <font>
      <b/>
      <sz val="12"/>
      <name val="Arial"/>
      <family val="2"/>
    </font>
    <font>
      <b/>
      <sz val="12"/>
      <color rgb="FFFF0000"/>
      <name val="Arial"/>
      <family val="2"/>
    </font>
    <font>
      <sz val="11"/>
      <name val="Garamond"/>
      <family val="1"/>
      <charset val="1"/>
    </font>
    <font>
      <b/>
      <sz val="12"/>
      <color theme="6" tint="-0.499984740745262"/>
      <name val="Calibri"/>
      <family val="2"/>
      <scheme val="minor"/>
    </font>
    <font>
      <b/>
      <sz val="8"/>
      <name val="Arial"/>
      <family val="2"/>
    </font>
    <font>
      <sz val="10"/>
      <color rgb="FF0070C0"/>
      <name val="Arial"/>
      <family val="2"/>
      <charset val="1"/>
    </font>
    <font>
      <sz val="10"/>
      <color rgb="FF0070C0"/>
      <name val="Arial"/>
      <family val="2"/>
    </font>
    <font>
      <sz val="12"/>
      <name val="Arial"/>
      <family val="2"/>
    </font>
    <font>
      <b/>
      <i/>
      <sz val="10"/>
      <color rgb="FF002060"/>
      <name val="Arial"/>
      <family val="2"/>
      <charset val="1"/>
    </font>
    <font>
      <b/>
      <sz val="13"/>
      <color theme="3"/>
      <name val="Calibri"/>
      <family val="2"/>
      <scheme val="minor"/>
    </font>
    <font>
      <b/>
      <sz val="9"/>
      <color theme="1" tint="0.499984740745262"/>
      <name val="Arial"/>
      <family val="2"/>
    </font>
    <font>
      <b/>
      <sz val="9"/>
      <name val="Arial"/>
      <family val="2"/>
    </font>
    <font>
      <b/>
      <sz val="8"/>
      <color indexed="10"/>
      <name val="Arial"/>
      <family val="2"/>
    </font>
    <font>
      <b/>
      <sz val="10"/>
      <color theme="3"/>
      <name val="Arial"/>
      <family val="2"/>
    </font>
    <font>
      <sz val="11"/>
      <color indexed="8"/>
      <name val="Calibri"/>
      <family val="2"/>
    </font>
    <font>
      <b/>
      <sz val="8"/>
      <color theme="7" tint="-0.249977111117893"/>
      <name val="Arial"/>
      <family val="2"/>
    </font>
    <font>
      <b/>
      <sz val="10"/>
      <color theme="6" tint="-0.499984740745262"/>
      <name val="Arial"/>
      <family val="2"/>
    </font>
    <font>
      <i/>
      <sz val="10"/>
      <name val="Arial"/>
      <family val="2"/>
    </font>
    <font>
      <b/>
      <sz val="10"/>
      <color rgb="FF000000"/>
      <name val="Arial"/>
      <family val="2"/>
    </font>
    <font>
      <b/>
      <sz val="11"/>
      <color theme="1"/>
      <name val="Garamond"/>
      <family val="1"/>
    </font>
    <font>
      <b/>
      <sz val="12"/>
      <color theme="3"/>
      <name val="Arial"/>
      <family val="2"/>
    </font>
    <font>
      <b/>
      <sz val="10"/>
      <color rgb="FF595959"/>
      <name val="Arial"/>
      <family val="2"/>
      <charset val="1"/>
    </font>
    <font>
      <b/>
      <sz val="12"/>
      <color theme="6" tint="-0.499984740745262"/>
      <name val="Arial"/>
      <family val="2"/>
    </font>
    <font>
      <b/>
      <sz val="12"/>
      <color theme="1" tint="0.34998626667073579"/>
      <name val="Arial"/>
      <family val="2"/>
    </font>
    <font>
      <b/>
      <sz val="10"/>
      <color theme="1" tint="0.34998626667073579"/>
      <name val="Arial"/>
      <family val="2"/>
    </font>
    <font>
      <i/>
      <sz val="10"/>
      <color theme="5" tint="-0.499984740745262"/>
      <name val="Arial"/>
      <family val="2"/>
    </font>
    <font>
      <i/>
      <sz val="10"/>
      <color theme="3" tint="0.39997558519241921"/>
      <name val="Arial"/>
      <family val="2"/>
    </font>
    <font>
      <i/>
      <sz val="10"/>
      <color rgb="FFFF0000"/>
      <name val="Arial"/>
      <family val="2"/>
    </font>
    <font>
      <i/>
      <sz val="10"/>
      <color rgb="FF00B050"/>
      <name val="Arial"/>
      <family val="2"/>
    </font>
    <font>
      <b/>
      <sz val="14"/>
      <color theme="1"/>
      <name val="Arial"/>
      <family val="2"/>
    </font>
    <font>
      <b/>
      <sz val="14"/>
      <name val="Calibri"/>
      <family val="2"/>
      <scheme val="minor"/>
    </font>
    <font>
      <sz val="10"/>
      <name val="Calibri"/>
      <family val="2"/>
      <scheme val="minor"/>
    </font>
    <font>
      <b/>
      <sz val="10"/>
      <name val="Calibri"/>
      <family val="2"/>
      <scheme val="minor"/>
    </font>
    <font>
      <b/>
      <sz val="10"/>
      <color theme="6" tint="-0.499984740745262"/>
      <name val="Calibri"/>
      <family val="2"/>
      <scheme val="minor"/>
    </font>
    <font>
      <b/>
      <sz val="9"/>
      <color theme="1"/>
      <name val="Calibri"/>
      <family val="2"/>
      <scheme val="minor"/>
    </font>
    <font>
      <i/>
      <sz val="10"/>
      <name val="Calibri"/>
      <family val="2"/>
      <scheme val="minor"/>
    </font>
    <font>
      <sz val="12"/>
      <name val="Calibri"/>
      <family val="2"/>
      <scheme val="minor"/>
    </font>
    <font>
      <b/>
      <sz val="12"/>
      <color theme="0" tint="-0.499984740745262"/>
      <name val="Calibri"/>
      <family val="2"/>
      <scheme val="minor"/>
    </font>
    <font>
      <sz val="9"/>
      <name val="Calibri"/>
      <family val="2"/>
      <scheme val="minor"/>
    </font>
    <font>
      <b/>
      <sz val="9"/>
      <name val="Calibri"/>
      <family val="2"/>
      <scheme val="minor"/>
    </font>
    <font>
      <sz val="9"/>
      <color rgb="FF000000"/>
      <name val="Calibri"/>
      <family val="2"/>
      <scheme val="minor"/>
    </font>
    <font>
      <sz val="10"/>
      <color rgb="FF000000"/>
      <name val="Calibri"/>
      <family val="2"/>
      <scheme val="minor"/>
    </font>
    <font>
      <sz val="10"/>
      <color theme="5" tint="-0.249977111117893"/>
      <name val="Calibri"/>
      <family val="2"/>
      <scheme val="minor"/>
    </font>
    <font>
      <b/>
      <sz val="12"/>
      <name val="Calibri"/>
      <family val="2"/>
      <scheme val="minor"/>
    </font>
    <font>
      <b/>
      <sz val="12"/>
      <color theme="8" tint="-0.249977111117893"/>
      <name val="Calibri"/>
      <family val="2"/>
      <scheme val="minor"/>
    </font>
    <font>
      <b/>
      <sz val="12"/>
      <color theme="8" tint="-0.499984740745262"/>
      <name val="Calibri"/>
      <family val="2"/>
      <scheme val="minor"/>
    </font>
    <font>
      <sz val="9"/>
      <name val="Arial"/>
      <family val="2"/>
    </font>
    <font>
      <b/>
      <sz val="10"/>
      <color theme="7" tint="-0.249977111117893"/>
      <name val="Calibri"/>
      <family val="2"/>
      <scheme val="minor"/>
    </font>
    <font>
      <i/>
      <sz val="9"/>
      <color theme="0" tint="-0.499984740745262"/>
      <name val="Calibri"/>
      <family val="2"/>
      <scheme val="minor"/>
    </font>
    <font>
      <i/>
      <sz val="10"/>
      <color theme="0" tint="-0.499984740745262"/>
      <name val="Calibri"/>
      <family val="2"/>
      <scheme val="minor"/>
    </font>
    <font>
      <b/>
      <i/>
      <sz val="10"/>
      <color theme="0" tint="-0.499984740745262"/>
      <name val="Calibri"/>
      <family val="2"/>
      <scheme val="minor"/>
    </font>
    <font>
      <b/>
      <sz val="10"/>
      <color theme="8" tint="-0.249977111117893"/>
      <name val="Arial"/>
      <family val="2"/>
      <charset val="1"/>
    </font>
    <font>
      <sz val="10"/>
      <color theme="8" tint="-0.249977111117893"/>
      <name val="Arial"/>
      <family val="2"/>
    </font>
    <font>
      <sz val="10"/>
      <name val="Arial"/>
      <family val="2"/>
    </font>
    <font>
      <sz val="11"/>
      <color rgb="FF000000"/>
      <name val="Calibri"/>
      <family val="2"/>
      <scheme val="minor"/>
    </font>
    <font>
      <b/>
      <sz val="10"/>
      <color rgb="FFC00000"/>
      <name val="Arial"/>
      <family val="2"/>
    </font>
    <font>
      <sz val="9"/>
      <color rgb="FFC00000"/>
      <name val="Arial"/>
      <family val="2"/>
    </font>
    <font>
      <sz val="10"/>
      <color rgb="FFC00000"/>
      <name val="Arial"/>
      <family val="2"/>
    </font>
    <font>
      <sz val="8"/>
      <color theme="1"/>
      <name val="Calibri"/>
      <family val="2"/>
      <scheme val="minor"/>
    </font>
    <font>
      <i/>
      <sz val="9"/>
      <name val="Calibri"/>
      <family val="2"/>
      <scheme val="minor"/>
    </font>
    <font>
      <b/>
      <sz val="9"/>
      <color theme="1"/>
      <name val="Symbol"/>
      <family val="1"/>
      <charset val="2"/>
    </font>
    <font>
      <sz val="8"/>
      <color theme="1"/>
      <name val="Symbol"/>
      <family val="1"/>
      <charset val="2"/>
    </font>
    <font>
      <sz val="8"/>
      <color theme="1"/>
      <name val="Calibri"/>
      <family val="2"/>
    </font>
    <font>
      <b/>
      <sz val="9"/>
      <color rgb="FF000000"/>
      <name val="Calibri"/>
      <family val="2"/>
      <scheme val="minor"/>
    </font>
    <font>
      <sz val="10"/>
      <color rgb="FF7030A0"/>
      <name val="Calibri"/>
      <family val="2"/>
      <scheme val="minor"/>
    </font>
    <font>
      <sz val="8"/>
      <color theme="1"/>
      <name val="Arial"/>
      <family val="2"/>
    </font>
    <font>
      <sz val="9"/>
      <color theme="0" tint="-0.499984740745262"/>
      <name val="Arial"/>
      <family val="2"/>
      <charset val="1"/>
    </font>
    <font>
      <sz val="9"/>
      <name val="Arial"/>
      <family val="2"/>
      <charset val="1"/>
    </font>
    <font>
      <sz val="9"/>
      <color theme="1"/>
      <name val="Calibri"/>
      <family val="2"/>
      <scheme val="minor"/>
    </font>
    <font>
      <sz val="8"/>
      <color rgb="FF000000"/>
      <name val="Calibri"/>
      <family val="2"/>
      <scheme val="minor"/>
    </font>
    <font>
      <sz val="8"/>
      <name val="Calibri"/>
      <family val="2"/>
      <scheme val="minor"/>
    </font>
    <font>
      <sz val="9"/>
      <color theme="5" tint="-0.249977111117893"/>
      <name val="Calibri"/>
      <family val="2"/>
      <scheme val="minor"/>
    </font>
    <font>
      <b/>
      <sz val="9"/>
      <color theme="1"/>
      <name val="Calibri"/>
      <family val="2"/>
    </font>
    <font>
      <sz val="9"/>
      <color theme="0" tint="-0.499984740745262"/>
      <name val="Calibri"/>
      <family val="2"/>
      <scheme val="minor"/>
    </font>
    <font>
      <sz val="10"/>
      <color rgb="FFFF0000"/>
      <name val="Arial"/>
      <family val="2"/>
    </font>
    <font>
      <b/>
      <sz val="8"/>
      <color indexed="8"/>
      <name val="Arial"/>
      <family val="2"/>
    </font>
    <font>
      <sz val="9"/>
      <color rgb="FF1F1F1F"/>
      <name val="Arial"/>
      <family val="2"/>
    </font>
    <font>
      <sz val="9"/>
      <color rgb="FF000000"/>
      <name val="Arial"/>
      <family val="2"/>
    </font>
    <font>
      <b/>
      <sz val="10"/>
      <color theme="8" tint="-0.249977111117893"/>
      <name val="Arial"/>
      <family val="2"/>
    </font>
    <font>
      <sz val="9"/>
      <color theme="8" tint="-0.249977111117893"/>
      <name val="Arial"/>
      <family val="2"/>
    </font>
    <font>
      <b/>
      <sz val="9"/>
      <name val="Arial"/>
      <family val="2"/>
      <charset val="1"/>
    </font>
    <font>
      <b/>
      <sz val="12"/>
      <color theme="6" tint="-0.499984740745262"/>
      <name val="Arial"/>
      <family val="2"/>
      <charset val="1"/>
    </font>
    <font>
      <b/>
      <sz val="12"/>
      <color theme="4" tint="-0.249977111117893"/>
      <name val="Arial"/>
      <family val="2"/>
      <charset val="1"/>
    </font>
    <font>
      <b/>
      <sz val="13"/>
      <name val="Arial"/>
      <family val="2"/>
    </font>
    <font>
      <b/>
      <sz val="8"/>
      <color theme="1"/>
      <name val="Arial"/>
      <family val="2"/>
    </font>
    <font>
      <sz val="10"/>
      <color theme="0" tint="-0.34998626667073579"/>
      <name val="Arial"/>
      <family val="2"/>
    </font>
    <font>
      <b/>
      <sz val="10"/>
      <color theme="0" tint="-0.34998626667073579"/>
      <name val="Arial"/>
      <family val="2"/>
    </font>
    <font>
      <sz val="8"/>
      <color theme="0" tint="-0.499984740745262"/>
      <name val="Arial"/>
      <family val="2"/>
    </font>
  </fonts>
  <fills count="44">
    <fill>
      <patternFill patternType="none"/>
    </fill>
    <fill>
      <patternFill patternType="gray125"/>
    </fill>
    <fill>
      <patternFill patternType="solid">
        <fgColor rgb="FFFFFFFF"/>
        <bgColor rgb="FFFFFFCC"/>
      </patternFill>
    </fill>
    <fill>
      <patternFill patternType="solid">
        <fgColor rgb="FFFFFFCC"/>
        <bgColor rgb="FFFFFFFF"/>
      </patternFill>
    </fill>
    <fill>
      <patternFill patternType="solid">
        <fgColor rgb="FFC0C0C0"/>
        <bgColor rgb="FFA7C0DE"/>
      </patternFill>
    </fill>
    <fill>
      <patternFill patternType="solid">
        <fgColor theme="0"/>
        <bgColor indexed="64"/>
      </patternFill>
    </fill>
    <fill>
      <patternFill patternType="solid">
        <fgColor rgb="FFFFFFCC"/>
        <bgColor indexed="64"/>
      </patternFill>
    </fill>
    <fill>
      <patternFill patternType="solid">
        <fgColor rgb="FFFFFFCC"/>
        <bgColor rgb="FFFFFFCC"/>
      </patternFill>
    </fill>
    <fill>
      <patternFill patternType="solid">
        <fgColor theme="0"/>
        <bgColor rgb="FFA7C0DE"/>
      </patternFill>
    </fill>
    <fill>
      <patternFill patternType="solid">
        <fgColor theme="0"/>
        <bgColor rgb="FFFFFFCC"/>
      </patternFill>
    </fill>
    <fill>
      <patternFill patternType="solid">
        <fgColor theme="0"/>
        <bgColor rgb="FF808080"/>
      </patternFill>
    </fill>
    <fill>
      <patternFill patternType="solid">
        <fgColor rgb="FF94FEB0"/>
        <bgColor rgb="FFFFFFCC"/>
      </patternFill>
    </fill>
    <fill>
      <patternFill patternType="solid">
        <fgColor rgb="FF94FEB0"/>
        <bgColor indexed="64"/>
      </patternFill>
    </fill>
    <fill>
      <patternFill patternType="solid">
        <fgColor rgb="FF94FEB0"/>
        <bgColor rgb="FFCCFFFF"/>
      </patternFill>
    </fill>
    <fill>
      <patternFill patternType="solid">
        <fgColor theme="0" tint="-4.9989318521683403E-2"/>
        <bgColor indexed="64"/>
      </patternFill>
    </fill>
    <fill>
      <patternFill patternType="solid">
        <fgColor theme="0" tint="-4.9989318521683403E-2"/>
        <bgColor rgb="FFCCFFFF"/>
      </patternFill>
    </fill>
    <fill>
      <patternFill patternType="solid">
        <fgColor theme="9" tint="0.59999389629810485"/>
        <bgColor indexed="64"/>
      </patternFill>
    </fill>
    <fill>
      <patternFill patternType="solid">
        <fgColor rgb="FFFFFFFF"/>
        <bgColor rgb="FFF2F2F2"/>
      </patternFill>
    </fill>
    <fill>
      <patternFill patternType="solid">
        <fgColor theme="9" tint="0.79998168889431442"/>
        <bgColor indexed="64"/>
      </patternFill>
    </fill>
    <fill>
      <patternFill patternType="solid">
        <fgColor theme="4" tint="0.79998168889431442"/>
        <bgColor rgb="FFFFFFCC"/>
      </patternFill>
    </fill>
    <fill>
      <patternFill patternType="solid">
        <fgColor theme="5" tint="0.79998168889431442"/>
        <bgColor rgb="FFFFFFCC"/>
      </patternFill>
    </fill>
    <fill>
      <patternFill patternType="solid">
        <fgColor theme="6" tint="0.79998168889431442"/>
        <bgColor rgb="FFFFFFCC"/>
      </patternFill>
    </fill>
    <fill>
      <patternFill patternType="solid">
        <fgColor theme="8" tint="0.79998168889431442"/>
        <bgColor rgb="FFFFFFCC"/>
      </patternFill>
    </fill>
    <fill>
      <patternFill patternType="solid">
        <fgColor theme="0"/>
        <bgColor rgb="FFCCFFFF"/>
      </patternFill>
    </fill>
    <fill>
      <patternFill patternType="solid">
        <fgColor theme="0" tint="-0.14999847407452621"/>
        <bgColor rgb="FFA7C0DE"/>
      </patternFill>
    </fill>
    <fill>
      <patternFill patternType="solid">
        <fgColor rgb="FFFEF9B8"/>
        <bgColor indexed="64"/>
      </patternFill>
    </fill>
    <fill>
      <patternFill patternType="solid">
        <fgColor theme="0"/>
        <bgColor rgb="FFC0C0C0"/>
      </patternFill>
    </fill>
    <fill>
      <patternFill patternType="solid">
        <fgColor rgb="FFFEF9B8"/>
        <bgColor rgb="FFFFFFCC"/>
      </patternFill>
    </fill>
    <fill>
      <patternFill patternType="solid">
        <fgColor rgb="FFD8D8D8"/>
        <bgColor rgb="FFD8D8D8"/>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79998168889431442"/>
        <bgColor rgb="FFFFFFCC"/>
      </patternFill>
    </fill>
    <fill>
      <patternFill patternType="solid">
        <fgColor rgb="FFD9D9D9"/>
        <bgColor rgb="FFD7E4BD"/>
      </patternFill>
    </fill>
    <fill>
      <patternFill patternType="solid">
        <fgColor theme="0"/>
        <bgColor rgb="FFD9D9D9"/>
      </patternFill>
    </fill>
    <fill>
      <patternFill patternType="solid">
        <fgColor theme="0"/>
        <bgColor rgb="FFFFFFFF"/>
      </patternFill>
    </fill>
    <fill>
      <patternFill patternType="solid">
        <fgColor rgb="FFFFFFCC"/>
        <bgColor rgb="FF808080"/>
      </patternFill>
    </fill>
    <fill>
      <patternFill patternType="solid">
        <fgColor rgb="FFFFFFFF"/>
        <bgColor rgb="FFFFFFFF"/>
      </patternFill>
    </fill>
    <fill>
      <patternFill patternType="solid">
        <fgColor rgb="FFACFEC1"/>
        <bgColor indexed="64"/>
      </patternFill>
    </fill>
    <fill>
      <patternFill patternType="solid">
        <fgColor rgb="FFACFEC1"/>
        <bgColor rgb="FFCCFFFF"/>
      </patternFill>
    </fill>
    <fill>
      <patternFill patternType="solid">
        <fgColor theme="5" tint="0.59999389629810485"/>
        <bgColor indexed="64"/>
      </patternFill>
    </fill>
    <fill>
      <patternFill patternType="solid">
        <fgColor rgb="FFACFEC1"/>
        <bgColor rgb="FFFFFFFF"/>
      </patternFill>
    </fill>
    <fill>
      <patternFill patternType="solid">
        <fgColor rgb="FFACFEC1"/>
        <bgColor rgb="FFA8FEB8"/>
      </patternFill>
    </fill>
  </fills>
  <borders count="85">
    <border>
      <left/>
      <right/>
      <top/>
      <bottom/>
      <diagonal/>
    </border>
    <border>
      <left/>
      <right/>
      <top/>
      <bottom style="thick">
        <color rgb="FFA7C0DE"/>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right/>
      <top style="medium">
        <color auto="1"/>
      </top>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diagonal/>
    </border>
    <border>
      <left/>
      <right/>
      <top style="thin">
        <color auto="1"/>
      </top>
      <bottom/>
      <diagonal/>
    </border>
    <border>
      <left/>
      <right style="thin">
        <color auto="1"/>
      </right>
      <top/>
      <bottom/>
      <diagonal/>
    </border>
    <border>
      <left/>
      <right style="thin">
        <color indexed="64"/>
      </right>
      <top style="medium">
        <color indexed="64"/>
      </top>
      <bottom style="medium">
        <color indexed="64"/>
      </bottom>
      <diagonal/>
    </border>
    <border>
      <left/>
      <right/>
      <top/>
      <bottom style="medium">
        <color theme="4" tint="0.39997558519241921"/>
      </bottom>
      <diagonal/>
    </border>
    <border>
      <left/>
      <right/>
      <top/>
      <bottom style="thick">
        <color theme="6" tint="0.39994506668294322"/>
      </bottom>
      <diagonal/>
    </border>
    <border>
      <left/>
      <right/>
      <top/>
      <bottom style="thick">
        <color theme="4" tint="0.499984740745262"/>
      </bottom>
      <diagonal/>
    </border>
    <border>
      <left/>
      <right style="medium">
        <color indexed="64"/>
      </right>
      <top style="thin">
        <color indexed="64"/>
      </top>
      <bottom/>
      <diagonal/>
    </border>
    <border>
      <left style="medium">
        <color indexed="64"/>
      </left>
      <right/>
      <top/>
      <bottom/>
      <diagonal/>
    </border>
    <border>
      <left/>
      <right/>
      <top/>
      <bottom style="thick">
        <color theme="6" tint="-0.24994659260841701"/>
      </bottom>
      <diagonal/>
    </border>
    <border>
      <left style="thin">
        <color indexed="64"/>
      </left>
      <right/>
      <top/>
      <bottom/>
      <diagonal/>
    </border>
    <border>
      <left/>
      <right/>
      <top/>
      <bottom style="thick">
        <color theme="4" tint="0.39994506668294322"/>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style="thin">
        <color theme="1"/>
      </left>
      <right style="thin">
        <color theme="1"/>
      </right>
      <top style="thick">
        <color theme="6" tint="-0.24994659260841701"/>
      </top>
      <bottom style="thin">
        <color theme="1"/>
      </bottom>
      <diagonal/>
    </border>
    <border>
      <left style="thin">
        <color theme="1"/>
      </left>
      <right style="thin">
        <color theme="1"/>
      </right>
      <top style="thin">
        <color theme="1"/>
      </top>
      <bottom style="thin">
        <color theme="1"/>
      </bottom>
      <diagonal/>
    </border>
    <border>
      <left style="medium">
        <color auto="1"/>
      </left>
      <right/>
      <top style="thin">
        <color auto="1"/>
      </top>
      <bottom style="thin">
        <color auto="1"/>
      </bottom>
      <diagonal/>
    </border>
    <border>
      <left style="medium">
        <color auto="1"/>
      </left>
      <right/>
      <top/>
      <bottom style="thin">
        <color auto="1"/>
      </bottom>
      <diagonal/>
    </border>
    <border>
      <left style="thin">
        <color theme="1"/>
      </left>
      <right style="thin">
        <color theme="1"/>
      </right>
      <top style="thick">
        <color theme="6" tint="-0.2499465926084170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diagonal/>
    </border>
    <border>
      <left style="thin">
        <color auto="1"/>
      </left>
      <right style="thin">
        <color theme="1"/>
      </right>
      <top style="thin">
        <color auto="1"/>
      </top>
      <bottom style="thin">
        <color auto="1"/>
      </bottom>
      <diagonal/>
    </border>
    <border>
      <left/>
      <right/>
      <top/>
      <bottom style="thick">
        <color theme="8" tint="0.39994506668294322"/>
      </bottom>
      <diagonal/>
    </border>
    <border>
      <left/>
      <right/>
      <top/>
      <bottom style="thick">
        <color theme="7" tint="0.59996337778862885"/>
      </bottom>
      <diagonal/>
    </border>
    <border>
      <left/>
      <right/>
      <top/>
      <bottom style="medium">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ck">
        <color theme="6" tint="-0.24994659260841701"/>
      </top>
      <bottom/>
      <diagonal/>
    </border>
    <border>
      <left/>
      <right/>
      <top/>
      <bottom style="medium">
        <color theme="0" tint="-0.34998626667073579"/>
      </bottom>
      <diagonal/>
    </border>
    <border>
      <left/>
      <right style="thin">
        <color theme="1"/>
      </right>
      <top style="thin">
        <color theme="1"/>
      </top>
      <bottom/>
      <diagonal/>
    </border>
    <border>
      <left/>
      <right/>
      <top style="thick">
        <color theme="6" tint="-0.24994659260841701"/>
      </top>
      <bottom/>
      <diagonal/>
    </border>
    <border>
      <left/>
      <right style="thin">
        <color auto="1"/>
      </right>
      <top style="thick">
        <color theme="6" tint="-0.24994659260841701"/>
      </top>
      <bottom/>
      <diagonal/>
    </border>
    <border>
      <left/>
      <right style="thin">
        <color auto="1"/>
      </right>
      <top/>
      <bottom style="thin">
        <color theme="1"/>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ck">
        <color theme="6" tint="0.39994506668294322"/>
      </top>
      <bottom/>
      <diagonal/>
    </border>
    <border>
      <left style="thin">
        <color auto="1"/>
      </left>
      <right style="thin">
        <color auto="1"/>
      </right>
      <top style="thick">
        <color theme="6" tint="-0.24994659260841701"/>
      </top>
      <bottom/>
      <diagonal/>
    </border>
    <border>
      <left style="thin">
        <color auto="1"/>
      </left>
      <right style="thin">
        <color auto="1"/>
      </right>
      <top style="thick">
        <color theme="3" tint="0.39994506668294322"/>
      </top>
      <bottom/>
      <diagonal/>
    </border>
    <border>
      <left style="thin">
        <color theme="1"/>
      </left>
      <right/>
      <top style="thin">
        <color theme="1"/>
      </top>
      <bottom/>
      <diagonal/>
    </border>
    <border>
      <left style="thin">
        <color auto="1"/>
      </left>
      <right/>
      <top style="thick">
        <color theme="7" tint="0.59996337778862885"/>
      </top>
      <bottom/>
      <diagonal/>
    </border>
    <border>
      <left/>
      <right style="thin">
        <color auto="1"/>
      </right>
      <top style="thick">
        <color theme="7" tint="0.59996337778862885"/>
      </top>
      <bottom/>
      <diagonal/>
    </border>
    <border>
      <left/>
      <right/>
      <top style="thick">
        <color theme="7" tint="0.59996337778862885"/>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top/>
      <bottom style="thick">
        <color theme="8" tint="-0.24994659260841701"/>
      </bottom>
      <diagonal/>
    </border>
    <border>
      <left style="thin">
        <color rgb="FF000000"/>
      </left>
      <right/>
      <top style="thin">
        <color auto="1"/>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0">
    <xf numFmtId="0" fontId="0" fillId="0" borderId="0"/>
    <xf numFmtId="9" fontId="12" fillId="0" borderId="0" applyBorder="0" applyProtection="0"/>
    <xf numFmtId="164" fontId="12" fillId="0" borderId="0" applyBorder="0" applyProtection="0"/>
    <xf numFmtId="0" fontId="2" fillId="0" borderId="0"/>
    <xf numFmtId="0" fontId="9" fillId="0" borderId="1" applyProtection="0"/>
    <xf numFmtId="0" fontId="24" fillId="0" borderId="33" applyNumberFormat="0" applyFill="0" applyAlignment="0" applyProtection="0"/>
    <xf numFmtId="0" fontId="12" fillId="0" borderId="0"/>
    <xf numFmtId="9" fontId="12" fillId="0" borderId="0" applyBorder="0" applyProtection="0"/>
    <xf numFmtId="0" fontId="35" fillId="0" borderId="35" applyNumberFormat="0" applyFill="0" applyAlignment="0" applyProtection="0"/>
    <xf numFmtId="44" fontId="79" fillId="0" borderId="0" applyFont="0" applyFill="0" applyBorder="0" applyAlignment="0" applyProtection="0"/>
  </cellStyleXfs>
  <cellXfs count="1125">
    <xf numFmtId="0" fontId="0" fillId="0" borderId="0" xfId="0"/>
    <xf numFmtId="0" fontId="0" fillId="0" borderId="0" xfId="0" applyProtection="1"/>
    <xf numFmtId="0" fontId="3" fillId="0" borderId="0" xfId="0" applyFont="1" applyBorder="1" applyProtection="1"/>
    <xf numFmtId="0" fontId="3" fillId="0" borderId="0" xfId="0" applyFont="1" applyProtection="1"/>
    <xf numFmtId="10" fontId="2" fillId="2" borderId="7" xfId="3" applyNumberFormat="1" applyFont="1" applyFill="1" applyBorder="1" applyAlignment="1" applyProtection="1">
      <alignment horizontal="center" vertical="center" wrapText="1"/>
    </xf>
    <xf numFmtId="0" fontId="2" fillId="0" borderId="7" xfId="3" applyFont="1" applyBorder="1" applyAlignment="1" applyProtection="1">
      <alignment horizontal="center" vertical="center" wrapText="1"/>
    </xf>
    <xf numFmtId="0" fontId="3" fillId="0" borderId="0" xfId="0" applyFont="1" applyAlignment="1" applyProtection="1">
      <alignment horizontal="right"/>
    </xf>
    <xf numFmtId="0" fontId="5" fillId="0" borderId="7" xfId="0" applyFont="1" applyBorder="1" applyAlignment="1" applyProtection="1">
      <alignment horizontal="center" vertical="center"/>
    </xf>
    <xf numFmtId="0" fontId="5" fillId="0" borderId="7" xfId="0" applyFont="1" applyBorder="1" applyAlignment="1" applyProtection="1">
      <alignment horizontal="left" vertical="center"/>
    </xf>
    <xf numFmtId="2" fontId="2" fillId="2" borderId="7" xfId="3" applyNumberFormat="1" applyFont="1" applyFill="1" applyBorder="1" applyAlignment="1" applyProtection="1">
      <alignment horizontal="right" vertical="center" wrapText="1" indent="1"/>
    </xf>
    <xf numFmtId="2" fontId="2" fillId="0" borderId="7" xfId="3" applyNumberFormat="1" applyFont="1" applyBorder="1" applyAlignment="1" applyProtection="1">
      <alignment horizontal="right" vertical="center" wrapText="1" indent="1"/>
    </xf>
    <xf numFmtId="4" fontId="2" fillId="0" borderId="7" xfId="3" applyNumberFormat="1" applyFont="1" applyBorder="1" applyAlignment="1" applyProtection="1">
      <alignment horizontal="right" vertical="center" wrapText="1" indent="1"/>
    </xf>
    <xf numFmtId="4" fontId="4" fillId="0" borderId="7" xfId="3" applyNumberFormat="1" applyFont="1" applyBorder="1" applyAlignment="1" applyProtection="1">
      <alignment horizontal="right" vertical="center" wrapText="1" indent="1"/>
    </xf>
    <xf numFmtId="0" fontId="5" fillId="0" borderId="7" xfId="0" applyFont="1" applyBorder="1" applyAlignment="1" applyProtection="1">
      <alignment horizontal="left" vertical="center" wrapText="1"/>
    </xf>
    <xf numFmtId="0" fontId="6" fillId="2" borderId="0" xfId="0" applyFont="1" applyFill="1" applyAlignment="1" applyProtection="1">
      <alignment horizontal="right"/>
    </xf>
    <xf numFmtId="0" fontId="7" fillId="2" borderId="0" xfId="3" applyFont="1" applyFill="1" applyBorder="1" applyAlignment="1" applyProtection="1">
      <alignment vertical="center"/>
    </xf>
    <xf numFmtId="0" fontId="4" fillId="2" borderId="0" xfId="3" applyFont="1" applyFill="1" applyBorder="1" applyAlignment="1" applyProtection="1">
      <alignment vertical="center" wrapText="1"/>
    </xf>
    <xf numFmtId="0" fontId="8" fillId="0" borderId="0" xfId="0" applyFont="1" applyAlignment="1" applyProtection="1">
      <alignment horizontal="right"/>
    </xf>
    <xf numFmtId="0" fontId="4" fillId="2" borderId="7" xfId="3" applyFont="1" applyFill="1" applyBorder="1" applyAlignment="1" applyProtection="1">
      <alignment horizontal="center" vertical="center"/>
    </xf>
    <xf numFmtId="0" fontId="4" fillId="2" borderId="0" xfId="3" applyFont="1" applyFill="1" applyBorder="1" applyAlignment="1" applyProtection="1">
      <alignment horizontal="center" vertical="center" wrapText="1"/>
    </xf>
    <xf numFmtId="0" fontId="6"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vertical="center"/>
    </xf>
    <xf numFmtId="2" fontId="5" fillId="2" borderId="0" xfId="0" applyNumberFormat="1" applyFont="1" applyFill="1" applyBorder="1" applyAlignment="1" applyProtection="1">
      <alignment horizontal="center" vertical="center"/>
    </xf>
    <xf numFmtId="2" fontId="2" fillId="2" borderId="0" xfId="3" applyNumberFormat="1" applyFont="1" applyFill="1" applyBorder="1" applyAlignment="1" applyProtection="1">
      <alignment horizontal="center" vertical="center" wrapText="1"/>
    </xf>
    <xf numFmtId="4" fontId="2" fillId="2" borderId="0" xfId="3" applyNumberFormat="1" applyFont="1" applyFill="1" applyBorder="1" applyAlignment="1" applyProtection="1">
      <alignment horizontal="center" vertical="center" wrapText="1"/>
    </xf>
    <xf numFmtId="2" fontId="5" fillId="2" borderId="0" xfId="0" applyNumberFormat="1" applyFont="1" applyFill="1" applyBorder="1" applyAlignment="1" applyProtection="1">
      <alignment horizontal="left" vertical="center"/>
    </xf>
    <xf numFmtId="0" fontId="2" fillId="0" borderId="0" xfId="0" applyFont="1" applyAlignment="1" applyProtection="1">
      <alignment horizontal="right"/>
    </xf>
    <xf numFmtId="4" fontId="0" fillId="0" borderId="0" xfId="0" applyNumberFormat="1" applyProtection="1"/>
    <xf numFmtId="0" fontId="5" fillId="2" borderId="0" xfId="0" applyFont="1" applyFill="1" applyBorder="1" applyAlignment="1" applyProtection="1">
      <alignment horizontal="center" vertical="center"/>
    </xf>
    <xf numFmtId="0" fontId="5" fillId="0" borderId="4" xfId="0" applyFont="1" applyBorder="1" applyAlignment="1" applyProtection="1">
      <alignment horizontal="center" vertical="center"/>
    </xf>
    <xf numFmtId="4" fontId="16" fillId="5" borderId="0" xfId="0" applyNumberFormat="1" applyFont="1" applyFill="1" applyBorder="1" applyAlignment="1" applyProtection="1">
      <alignment horizontal="right" vertical="center"/>
    </xf>
    <xf numFmtId="2" fontId="0" fillId="0" borderId="0" xfId="0" applyNumberFormat="1" applyProtection="1"/>
    <xf numFmtId="0" fontId="20" fillId="5" borderId="0" xfId="0" applyFont="1" applyFill="1" applyBorder="1" applyAlignment="1" applyProtection="1">
      <alignment vertical="center"/>
    </xf>
    <xf numFmtId="0" fontId="17" fillId="5" borderId="0" xfId="0" applyFont="1" applyFill="1" applyBorder="1" applyAlignment="1" applyProtection="1">
      <alignment horizontal="center" vertical="center"/>
    </xf>
    <xf numFmtId="0" fontId="22" fillId="5" borderId="0" xfId="0" applyFont="1" applyFill="1" applyBorder="1" applyProtection="1"/>
    <xf numFmtId="0" fontId="13" fillId="5" borderId="0" xfId="3" applyFont="1" applyFill="1" applyProtection="1"/>
    <xf numFmtId="0" fontId="17" fillId="5" borderId="31" xfId="3" applyFont="1" applyFill="1" applyBorder="1" applyAlignment="1" applyProtection="1">
      <alignment horizontal="center" vertical="center"/>
    </xf>
    <xf numFmtId="0" fontId="27" fillId="2" borderId="0" xfId="3" applyFont="1" applyFill="1" applyBorder="1" applyAlignment="1" applyProtection="1">
      <alignment horizontal="center" wrapText="1"/>
    </xf>
    <xf numFmtId="4" fontId="16" fillId="0" borderId="0" xfId="0" applyNumberFormat="1" applyFont="1" applyFill="1" applyBorder="1" applyAlignment="1" applyProtection="1">
      <alignment horizontal="right" vertical="center"/>
    </xf>
    <xf numFmtId="0" fontId="29" fillId="0" borderId="34" xfId="5" applyFont="1" applyBorder="1" applyProtection="1"/>
    <xf numFmtId="0" fontId="9" fillId="2" borderId="34" xfId="4" applyFont="1" applyFill="1" applyBorder="1" applyAlignment="1" applyProtection="1">
      <alignment horizontal="left"/>
    </xf>
    <xf numFmtId="0" fontId="29" fillId="0" borderId="0" xfId="5" applyFont="1" applyBorder="1" applyProtection="1"/>
    <xf numFmtId="0" fontId="5" fillId="2" borderId="30" xfId="0" applyFont="1" applyFill="1" applyBorder="1" applyAlignment="1" applyProtection="1">
      <alignment horizontal="center" vertical="center"/>
    </xf>
    <xf numFmtId="0" fontId="2" fillId="0" borderId="6" xfId="0" applyFont="1" applyBorder="1" applyAlignment="1" applyProtection="1">
      <alignment horizontal="center"/>
    </xf>
    <xf numFmtId="4" fontId="2" fillId="2" borderId="7" xfId="0" applyNumberFormat="1" applyFont="1" applyFill="1" applyBorder="1" applyAlignment="1" applyProtection="1">
      <alignment horizontal="right" vertical="center" indent="1"/>
    </xf>
    <xf numFmtId="2" fontId="2" fillId="0" borderId="7" xfId="0" applyNumberFormat="1" applyFont="1" applyBorder="1" applyAlignment="1" applyProtection="1">
      <alignment horizontal="right" vertical="center" indent="1"/>
    </xf>
    <xf numFmtId="0" fontId="2" fillId="0" borderId="7" xfId="0" applyFont="1" applyBorder="1" applyAlignment="1" applyProtection="1">
      <alignment horizontal="left" vertical="center" wrapText="1"/>
    </xf>
    <xf numFmtId="0" fontId="32" fillId="2" borderId="0" xfId="3" applyFont="1" applyFill="1" applyBorder="1" applyAlignment="1" applyProtection="1">
      <alignment vertical="center"/>
    </xf>
    <xf numFmtId="0" fontId="5" fillId="2" borderId="13" xfId="0" applyFont="1" applyFill="1" applyBorder="1" applyAlignment="1" applyProtection="1">
      <alignment horizontal="center" vertical="center"/>
    </xf>
    <xf numFmtId="4" fontId="2" fillId="2" borderId="0" xfId="3" applyNumberFormat="1" applyFont="1" applyFill="1" applyBorder="1" applyAlignment="1" applyProtection="1">
      <alignment horizontal="left" vertical="center"/>
    </xf>
    <xf numFmtId="167" fontId="17" fillId="0" borderId="0" xfId="3" applyNumberFormat="1" applyFont="1" applyFill="1" applyBorder="1" applyAlignment="1" applyProtection="1">
      <alignment vertical="center" wrapText="1"/>
    </xf>
    <xf numFmtId="0" fontId="2" fillId="0" borderId="7" xfId="0" applyFont="1" applyBorder="1" applyAlignment="1" applyProtection="1">
      <alignment horizontal="center" vertical="center"/>
    </xf>
    <xf numFmtId="0" fontId="34" fillId="2" borderId="0" xfId="3" applyFont="1" applyFill="1" applyBorder="1" applyAlignment="1" applyProtection="1">
      <alignment vertical="center"/>
    </xf>
    <xf numFmtId="0" fontId="5" fillId="0" borderId="0" xfId="0" applyFont="1" applyBorder="1" applyAlignment="1" applyProtection="1">
      <alignment horizontal="center" vertical="center"/>
    </xf>
    <xf numFmtId="0" fontId="12" fillId="5" borderId="0" xfId="0" applyFont="1" applyFill="1" applyBorder="1" applyProtection="1"/>
    <xf numFmtId="0" fontId="12" fillId="5" borderId="0" xfId="0" applyFont="1" applyFill="1" applyBorder="1" applyAlignment="1" applyProtection="1">
      <alignment horizontal="right" vertical="center" indent="1"/>
    </xf>
    <xf numFmtId="0" fontId="12" fillId="5" borderId="0" xfId="0" applyFont="1" applyFill="1" applyBorder="1" applyAlignment="1" applyProtection="1">
      <alignment horizontal="left" vertical="center"/>
    </xf>
    <xf numFmtId="0" fontId="17" fillId="5" borderId="0" xfId="0" applyFont="1" applyFill="1" applyBorder="1" applyAlignment="1" applyProtection="1">
      <alignment horizontal="left" vertical="center"/>
    </xf>
    <xf numFmtId="166" fontId="12" fillId="5" borderId="0" xfId="0" applyNumberFormat="1" applyFont="1" applyFill="1" applyBorder="1" applyAlignment="1" applyProtection="1">
      <alignment horizontal="right" vertical="center" indent="1"/>
    </xf>
    <xf numFmtId="0" fontId="35" fillId="0" borderId="35" xfId="8" applyFill="1" applyBorder="1" applyAlignment="1" applyProtection="1"/>
    <xf numFmtId="0" fontId="36" fillId="5" borderId="13" xfId="0" applyFont="1" applyFill="1" applyBorder="1" applyAlignment="1" applyProtection="1">
      <alignment horizontal="center"/>
    </xf>
    <xf numFmtId="10" fontId="20" fillId="0" borderId="7" xfId="0" applyNumberFormat="1" applyFont="1" applyBorder="1" applyAlignment="1" applyProtection="1">
      <alignment horizontal="justify" vertical="center"/>
    </xf>
    <xf numFmtId="0" fontId="12" fillId="0" borderId="7" xfId="0" applyFont="1" applyBorder="1" applyAlignment="1" applyProtection="1">
      <alignment horizontal="center" vertical="center" wrapText="1"/>
    </xf>
    <xf numFmtId="4" fontId="12" fillId="5" borderId="7" xfId="0" applyNumberFormat="1" applyFont="1" applyFill="1" applyBorder="1" applyAlignment="1" applyProtection="1">
      <alignment horizontal="right" vertical="center" indent="1"/>
    </xf>
    <xf numFmtId="4" fontId="17" fillId="6" borderId="12" xfId="3" applyNumberFormat="1" applyFont="1" applyFill="1" applyBorder="1" applyAlignment="1" applyProtection="1">
      <alignment horizontal="right" vertical="center" wrapText="1" indent="1"/>
    </xf>
    <xf numFmtId="10" fontId="20" fillId="0" borderId="37" xfId="0" applyNumberFormat="1" applyFont="1" applyBorder="1" applyAlignment="1" applyProtection="1">
      <alignment horizontal="justify" vertical="center"/>
    </xf>
    <xf numFmtId="10" fontId="20" fillId="5" borderId="0" xfId="0" applyNumberFormat="1" applyFont="1" applyFill="1" applyBorder="1" applyAlignment="1" applyProtection="1">
      <alignment horizontal="justify" vertical="center"/>
    </xf>
    <xf numFmtId="0" fontId="12" fillId="5" borderId="0" xfId="0" applyFont="1" applyFill="1" applyBorder="1" applyAlignment="1" applyProtection="1">
      <alignment vertical="center"/>
    </xf>
    <xf numFmtId="4" fontId="17" fillId="5" borderId="8" xfId="0" applyNumberFormat="1" applyFont="1" applyFill="1" applyBorder="1" applyAlignment="1" applyProtection="1">
      <alignment horizontal="right" vertical="center" indent="1"/>
    </xf>
    <xf numFmtId="0" fontId="20" fillId="0" borderId="7" xfId="0" applyFont="1" applyBorder="1" applyAlignment="1" applyProtection="1">
      <alignment vertical="center"/>
    </xf>
    <xf numFmtId="4" fontId="12" fillId="5" borderId="2" xfId="0" applyNumberFormat="1" applyFont="1" applyFill="1" applyBorder="1" applyAlignment="1" applyProtection="1">
      <alignment horizontal="right" vertical="center" indent="1"/>
    </xf>
    <xf numFmtId="0" fontId="20" fillId="0" borderId="7" xfId="0" applyFont="1" applyBorder="1" applyAlignment="1" applyProtection="1">
      <alignment horizontal="justify" vertical="center"/>
    </xf>
    <xf numFmtId="10" fontId="20" fillId="5" borderId="37" xfId="0" applyNumberFormat="1" applyFont="1" applyFill="1" applyBorder="1" applyAlignment="1" applyProtection="1">
      <alignment horizontal="justify" vertical="center"/>
    </xf>
    <xf numFmtId="10" fontId="20" fillId="0" borderId="0" xfId="0" applyNumberFormat="1" applyFont="1" applyBorder="1" applyAlignment="1" applyProtection="1">
      <alignment horizontal="justify" vertical="center"/>
    </xf>
    <xf numFmtId="0" fontId="35" fillId="0" borderId="35" xfId="8" applyFill="1" applyBorder="1" applyAlignment="1" applyProtection="1">
      <alignment horizontal="left"/>
    </xf>
    <xf numFmtId="166" fontId="12" fillId="0" borderId="7" xfId="0" applyNumberFormat="1" applyFont="1" applyFill="1" applyBorder="1" applyAlignment="1" applyProtection="1">
      <alignment horizontal="right" vertical="center" indent="1"/>
    </xf>
    <xf numFmtId="0" fontId="17" fillId="5" borderId="0" xfId="0" applyFont="1" applyFill="1" applyBorder="1" applyAlignment="1" applyProtection="1">
      <alignment horizontal="left"/>
    </xf>
    <xf numFmtId="166" fontId="17" fillId="5" borderId="7" xfId="0" applyNumberFormat="1" applyFont="1" applyFill="1" applyBorder="1" applyAlignment="1" applyProtection="1">
      <alignment horizontal="right" vertical="center" indent="1"/>
    </xf>
    <xf numFmtId="0" fontId="20" fillId="5" borderId="7" xfId="0" applyFont="1" applyFill="1" applyBorder="1" applyAlignment="1" applyProtection="1">
      <alignment vertical="center"/>
    </xf>
    <xf numFmtId="166" fontId="12" fillId="5" borderId="10" xfId="0" applyNumberFormat="1" applyFont="1" applyFill="1" applyBorder="1" applyAlignment="1" applyProtection="1">
      <alignment horizontal="right" vertical="center" indent="1"/>
    </xf>
    <xf numFmtId="0" fontId="20" fillId="0" borderId="7" xfId="0" applyFont="1" applyBorder="1" applyAlignment="1" applyProtection="1">
      <alignment vertical="center" wrapText="1"/>
    </xf>
    <xf numFmtId="0" fontId="30" fillId="5" borderId="0" xfId="0" applyFont="1" applyFill="1" applyBorder="1" applyAlignment="1" applyProtection="1">
      <alignment horizontal="center" vertical="center"/>
    </xf>
    <xf numFmtId="166" fontId="17" fillId="5" borderId="33" xfId="5" applyNumberFormat="1" applyFont="1" applyFill="1" applyBorder="1" applyAlignment="1" applyProtection="1">
      <alignment horizontal="right" vertical="center" indent="1"/>
    </xf>
    <xf numFmtId="0" fontId="40" fillId="5" borderId="0" xfId="0" applyFont="1" applyFill="1" applyBorder="1" applyAlignment="1" applyProtection="1">
      <alignment horizontal="left" vertical="center"/>
    </xf>
    <xf numFmtId="0" fontId="1" fillId="5" borderId="0" xfId="0" applyFont="1" applyFill="1" applyBorder="1" applyAlignment="1" applyProtection="1">
      <alignment horizontal="left" vertical="center" wrapText="1"/>
    </xf>
    <xf numFmtId="4" fontId="17" fillId="5" borderId="0" xfId="0" applyNumberFormat="1" applyFont="1" applyFill="1" applyBorder="1" applyAlignment="1" applyProtection="1">
      <alignment horizontal="center" vertical="center"/>
    </xf>
    <xf numFmtId="10" fontId="31" fillId="0" borderId="30" xfId="3" applyNumberFormat="1" applyFont="1" applyFill="1" applyBorder="1" applyAlignment="1" applyProtection="1">
      <alignment horizontal="center" vertical="center" wrapText="1"/>
    </xf>
    <xf numFmtId="0" fontId="21" fillId="5" borderId="0" xfId="0" applyFont="1" applyFill="1" applyBorder="1" applyAlignment="1" applyProtection="1">
      <alignment horizontal="center"/>
    </xf>
    <xf numFmtId="0" fontId="17" fillId="5" borderId="0" xfId="3" applyFont="1" applyFill="1" applyBorder="1" applyAlignment="1" applyProtection="1">
      <alignment horizontal="center" vertical="center" wrapText="1"/>
    </xf>
    <xf numFmtId="0" fontId="3" fillId="0" borderId="0" xfId="0" applyFont="1" applyBorder="1" applyAlignment="1" applyProtection="1"/>
    <xf numFmtId="0" fontId="28" fillId="0" borderId="0" xfId="0" applyFont="1" applyBorder="1" applyAlignment="1" applyProtection="1"/>
    <xf numFmtId="3" fontId="12" fillId="5" borderId="7" xfId="0" applyNumberFormat="1" applyFont="1" applyFill="1" applyBorder="1" applyAlignment="1" applyProtection="1">
      <alignment horizontal="center" vertical="center"/>
    </xf>
    <xf numFmtId="14" fontId="12" fillId="0" borderId="7" xfId="0" applyNumberFormat="1" applyFont="1" applyFill="1" applyBorder="1" applyAlignment="1" applyProtection="1">
      <alignment horizontal="center" vertical="center"/>
    </xf>
    <xf numFmtId="3" fontId="12" fillId="5" borderId="7" xfId="3" applyNumberFormat="1"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wrapText="1"/>
    </xf>
    <xf numFmtId="167" fontId="21" fillId="5" borderId="0" xfId="0" applyNumberFormat="1" applyFont="1" applyFill="1" applyBorder="1" applyAlignment="1" applyProtection="1">
      <alignment horizontal="center" vertical="center"/>
    </xf>
    <xf numFmtId="3" fontId="12" fillId="5" borderId="0" xfId="0" applyNumberFormat="1" applyFont="1" applyFill="1" applyBorder="1" applyAlignment="1" applyProtection="1">
      <alignment horizontal="center" vertical="center"/>
    </xf>
    <xf numFmtId="167" fontId="12" fillId="5" borderId="0" xfId="3" applyNumberFormat="1" applyFont="1" applyFill="1" applyBorder="1" applyAlignment="1" applyProtection="1">
      <alignment horizontal="center" vertical="center" wrapText="1"/>
    </xf>
    <xf numFmtId="1" fontId="12" fillId="0" borderId="0" xfId="0" applyNumberFormat="1" applyFont="1" applyFill="1" applyBorder="1" applyAlignment="1" applyProtection="1">
      <alignment horizontal="center" vertical="center"/>
    </xf>
    <xf numFmtId="0" fontId="45" fillId="0" borderId="0" xfId="0" applyFont="1" applyFill="1" applyAlignment="1" applyProtection="1">
      <alignment horizontal="right"/>
    </xf>
    <xf numFmtId="0" fontId="48" fillId="5" borderId="0" xfId="3" applyFont="1" applyFill="1" applyBorder="1" applyAlignment="1" applyProtection="1">
      <alignment horizontal="left"/>
    </xf>
    <xf numFmtId="0" fontId="12" fillId="0" borderId="0" xfId="0" applyFont="1" applyProtection="1"/>
    <xf numFmtId="0" fontId="4" fillId="0" borderId="0" xfId="0" applyFont="1" applyBorder="1" applyAlignment="1" applyProtection="1">
      <alignment horizontal="left" vertical="center" wrapText="1"/>
    </xf>
    <xf numFmtId="0" fontId="12" fillId="5" borderId="0" xfId="3" applyFont="1" applyFill="1" applyAlignment="1" applyProtection="1">
      <alignment vertical="center"/>
    </xf>
    <xf numFmtId="0" fontId="12" fillId="0" borderId="8" xfId="3" applyFont="1" applyBorder="1" applyAlignment="1" applyProtection="1">
      <alignment horizontal="center" vertical="center"/>
    </xf>
    <xf numFmtId="0" fontId="12" fillId="5" borderId="0" xfId="3" applyFont="1" applyFill="1" applyBorder="1" applyAlignment="1" applyProtection="1">
      <alignment horizontal="center" wrapText="1"/>
    </xf>
    <xf numFmtId="14" fontId="12" fillId="5" borderId="0" xfId="3" applyNumberFormat="1" applyFont="1" applyFill="1" applyBorder="1" applyAlignment="1" applyProtection="1">
      <alignment horizontal="center" wrapText="1"/>
    </xf>
    <xf numFmtId="0" fontId="17" fillId="5" borderId="0" xfId="3" applyFont="1" applyFill="1" applyBorder="1" applyAlignment="1" applyProtection="1">
      <alignment vertical="center" wrapText="1"/>
    </xf>
    <xf numFmtId="0" fontId="12" fillId="6" borderId="8" xfId="3" applyFont="1" applyFill="1" applyBorder="1" applyAlignment="1" applyProtection="1">
      <alignment horizontal="center" vertical="center"/>
    </xf>
    <xf numFmtId="0" fontId="17" fillId="25" borderId="8" xfId="3" applyFont="1" applyFill="1" applyBorder="1" applyAlignment="1" applyProtection="1">
      <alignment horizontal="center" vertical="center"/>
    </xf>
    <xf numFmtId="0" fontId="47" fillId="17" borderId="0" xfId="3" applyFont="1" applyFill="1" applyBorder="1" applyAlignment="1" applyProtection="1">
      <alignment horizontal="left"/>
    </xf>
    <xf numFmtId="0" fontId="47" fillId="17" borderId="0" xfId="3" applyFont="1" applyFill="1" applyBorder="1" applyAlignment="1" applyProtection="1">
      <alignment horizontal="center"/>
    </xf>
    <xf numFmtId="0" fontId="12" fillId="0" borderId="0" xfId="0" applyFont="1" applyAlignment="1" applyProtection="1">
      <alignment vertical="center"/>
    </xf>
    <xf numFmtId="0" fontId="0" fillId="0" borderId="0" xfId="0" applyAlignment="1" applyProtection="1">
      <alignment vertical="center"/>
    </xf>
    <xf numFmtId="0" fontId="57" fillId="0" borderId="0" xfId="3" applyFont="1" applyProtection="1"/>
    <xf numFmtId="0" fontId="57" fillId="0" borderId="0" xfId="3" applyFont="1" applyAlignment="1" applyProtection="1">
      <alignment vertical="center"/>
    </xf>
    <xf numFmtId="0" fontId="2" fillId="2" borderId="6" xfId="0" applyFont="1" applyFill="1" applyBorder="1" applyAlignment="1" applyProtection="1">
      <alignment horizontal="center" vertical="center"/>
    </xf>
    <xf numFmtId="0" fontId="5" fillId="2" borderId="13" xfId="0" applyFont="1" applyFill="1" applyBorder="1" applyAlignment="1" applyProtection="1">
      <alignment horizontal="center" vertical="center" wrapText="1"/>
    </xf>
    <xf numFmtId="44" fontId="12" fillId="5" borderId="7" xfId="3" applyNumberFormat="1" applyFont="1" applyFill="1" applyBorder="1" applyAlignment="1" applyProtection="1">
      <alignment horizontal="center" vertical="center" wrapText="1"/>
    </xf>
    <xf numFmtId="0" fontId="27" fillId="2" borderId="0" xfId="3" applyFont="1" applyFill="1" applyBorder="1" applyAlignment="1" applyProtection="1">
      <alignment wrapText="1"/>
    </xf>
    <xf numFmtId="44" fontId="14" fillId="5" borderId="7" xfId="0" applyNumberFormat="1" applyFont="1" applyFill="1" applyBorder="1" applyAlignment="1" applyProtection="1">
      <alignment vertical="center"/>
    </xf>
    <xf numFmtId="1" fontId="43" fillId="5" borderId="0" xfId="3" applyNumberFormat="1" applyFont="1" applyFill="1" applyBorder="1" applyAlignment="1" applyProtection="1">
      <alignment vertical="center" wrapText="1"/>
    </xf>
    <xf numFmtId="167" fontId="43" fillId="5" borderId="0" xfId="3" applyNumberFormat="1" applyFont="1" applyFill="1" applyBorder="1" applyAlignment="1" applyProtection="1">
      <alignment vertical="center" wrapText="1"/>
    </xf>
    <xf numFmtId="0" fontId="69" fillId="5" borderId="0" xfId="3" applyFont="1" applyFill="1" applyBorder="1" applyAlignment="1" applyProtection="1">
      <alignment horizontal="center" vertical="center" wrapText="1"/>
    </xf>
    <xf numFmtId="0" fontId="29" fillId="0" borderId="0" xfId="5" applyFont="1" applyBorder="1" applyAlignment="1" applyProtection="1">
      <alignment vertical="center"/>
    </xf>
    <xf numFmtId="0" fontId="8" fillId="0" borderId="0" xfId="0" applyFont="1" applyAlignment="1" applyProtection="1">
      <alignment horizontal="right" vertical="center"/>
    </xf>
    <xf numFmtId="0" fontId="25" fillId="2" borderId="0" xfId="0" applyFont="1" applyFill="1" applyAlignment="1" applyProtection="1">
      <alignment vertical="center"/>
    </xf>
    <xf numFmtId="0" fontId="25" fillId="0" borderId="0" xfId="0" applyFont="1" applyAlignment="1" applyProtection="1">
      <alignment vertical="center"/>
    </xf>
    <xf numFmtId="0" fontId="13" fillId="2" borderId="0" xfId="0" applyFont="1" applyFill="1" applyAlignment="1" applyProtection="1">
      <alignment vertical="center"/>
    </xf>
    <xf numFmtId="0" fontId="13" fillId="0" borderId="0" xfId="0" applyFont="1" applyAlignment="1" applyProtection="1">
      <alignment vertical="center"/>
    </xf>
    <xf numFmtId="0" fontId="77" fillId="2" borderId="7" xfId="3" applyFont="1" applyFill="1" applyBorder="1" applyAlignment="1" applyProtection="1">
      <alignment horizontal="center" vertical="center"/>
    </xf>
    <xf numFmtId="4" fontId="2" fillId="2" borderId="0" xfId="0" applyNumberFormat="1" applyFont="1" applyFill="1" applyBorder="1" applyAlignment="1" applyProtection="1">
      <alignment horizontal="right" vertical="center" indent="1"/>
    </xf>
    <xf numFmtId="2" fontId="2" fillId="2" borderId="0" xfId="3" applyNumberFormat="1" applyFont="1" applyFill="1" applyBorder="1" applyAlignment="1" applyProtection="1">
      <alignment horizontal="right" vertical="center" wrapText="1" indent="1"/>
    </xf>
    <xf numFmtId="0" fontId="2" fillId="0" borderId="30" xfId="0" applyFont="1" applyBorder="1" applyAlignment="1" applyProtection="1">
      <alignment horizontal="left" vertical="center" wrapText="1"/>
    </xf>
    <xf numFmtId="4" fontId="2" fillId="2" borderId="30" xfId="0" applyNumberFormat="1" applyFont="1" applyFill="1" applyBorder="1" applyAlignment="1" applyProtection="1">
      <alignment horizontal="right" vertical="center" indent="1"/>
    </xf>
    <xf numFmtId="2" fontId="2" fillId="2" borderId="30" xfId="3" applyNumberFormat="1" applyFont="1" applyFill="1" applyBorder="1" applyAlignment="1" applyProtection="1">
      <alignment horizontal="right" vertical="center" wrapText="1" indent="1"/>
    </xf>
    <xf numFmtId="2" fontId="2" fillId="0" borderId="30" xfId="0" applyNumberFormat="1" applyFont="1" applyBorder="1" applyAlignment="1" applyProtection="1">
      <alignment horizontal="right" vertical="center" indent="1"/>
    </xf>
    <xf numFmtId="2" fontId="2" fillId="0" borderId="30" xfId="3" applyNumberFormat="1" applyFont="1" applyBorder="1" applyAlignment="1" applyProtection="1">
      <alignment horizontal="right" vertical="center" wrapText="1" indent="1"/>
    </xf>
    <xf numFmtId="4" fontId="2" fillId="0" borderId="30" xfId="3" applyNumberFormat="1" applyFont="1" applyBorder="1" applyAlignment="1" applyProtection="1">
      <alignment horizontal="right" vertical="center" wrapText="1" indent="1"/>
    </xf>
    <xf numFmtId="4" fontId="4" fillId="0" borderId="3" xfId="3" applyNumberFormat="1" applyFont="1" applyBorder="1" applyAlignment="1" applyProtection="1">
      <alignment horizontal="right" vertical="center" wrapText="1" indent="1"/>
    </xf>
    <xf numFmtId="0" fontId="5" fillId="0" borderId="39" xfId="0" applyFont="1" applyBorder="1" applyAlignment="1" applyProtection="1">
      <alignment horizontal="center" vertical="center"/>
    </xf>
    <xf numFmtId="0" fontId="2" fillId="0" borderId="0" xfId="0" applyFont="1" applyBorder="1" applyAlignment="1" applyProtection="1">
      <alignment horizontal="left" vertical="center" wrapText="1"/>
    </xf>
    <xf numFmtId="4" fontId="2" fillId="2" borderId="13" xfId="0" applyNumberFormat="1" applyFont="1" applyFill="1" applyBorder="1" applyAlignment="1" applyProtection="1">
      <alignment horizontal="right" vertical="center" indent="1"/>
    </xf>
    <xf numFmtId="2" fontId="2" fillId="2" borderId="13" xfId="3" applyNumberFormat="1" applyFont="1" applyFill="1" applyBorder="1" applyAlignment="1" applyProtection="1">
      <alignment horizontal="right" vertical="center" wrapText="1" indent="1"/>
    </xf>
    <xf numFmtId="2" fontId="2" fillId="0" borderId="13" xfId="0" applyNumberFormat="1" applyFont="1" applyBorder="1" applyAlignment="1" applyProtection="1">
      <alignment horizontal="right" vertical="center" indent="1"/>
    </xf>
    <xf numFmtId="2" fontId="2" fillId="0" borderId="13" xfId="3" applyNumberFormat="1" applyFont="1" applyBorder="1" applyAlignment="1" applyProtection="1">
      <alignment horizontal="right" vertical="center" wrapText="1" indent="1"/>
    </xf>
    <xf numFmtId="4" fontId="2" fillId="0" borderId="13" xfId="3" applyNumberFormat="1" applyFont="1" applyBorder="1" applyAlignment="1" applyProtection="1">
      <alignment horizontal="right" vertical="center" wrapText="1" indent="1"/>
    </xf>
    <xf numFmtId="4" fontId="4" fillId="0" borderId="5" xfId="3" applyNumberFormat="1" applyFont="1" applyBorder="1" applyAlignment="1" applyProtection="1">
      <alignment horizontal="right" vertical="center" wrapText="1" indent="1"/>
    </xf>
    <xf numFmtId="3" fontId="12" fillId="5" borderId="6" xfId="0" applyNumberFormat="1" applyFont="1" applyFill="1" applyBorder="1" applyAlignment="1" applyProtection="1">
      <alignment horizontal="center" vertical="center"/>
    </xf>
    <xf numFmtId="3" fontId="5" fillId="2" borderId="7" xfId="0" applyNumberFormat="1" applyFont="1" applyFill="1" applyBorder="1" applyAlignment="1" applyProtection="1">
      <alignment horizontal="center" vertical="center"/>
    </xf>
    <xf numFmtId="0" fontId="5" fillId="0" borderId="3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30" xfId="0" applyFont="1" applyBorder="1" applyAlignment="1" applyProtection="1">
      <alignment horizontal="left" vertical="center" wrapText="1"/>
    </xf>
    <xf numFmtId="44" fontId="14" fillId="5" borderId="30" xfId="0" applyNumberFormat="1" applyFont="1" applyFill="1" applyBorder="1" applyAlignment="1" applyProtection="1">
      <alignment vertical="center"/>
    </xf>
    <xf numFmtId="44" fontId="12" fillId="5" borderId="30" xfId="3" applyNumberFormat="1" applyFont="1" applyFill="1" applyBorder="1" applyAlignment="1" applyProtection="1">
      <alignment horizontal="center" vertical="center" wrapText="1"/>
    </xf>
    <xf numFmtId="14" fontId="12" fillId="0" borderId="30" xfId="0" applyNumberFormat="1" applyFont="1" applyFill="1" applyBorder="1" applyAlignment="1" applyProtection="1">
      <alignment horizontal="center" vertical="center"/>
    </xf>
    <xf numFmtId="1" fontId="12" fillId="5" borderId="30" xfId="0" applyNumberFormat="1" applyFont="1" applyFill="1" applyBorder="1" applyAlignment="1" applyProtection="1">
      <alignment horizontal="center" vertical="center"/>
    </xf>
    <xf numFmtId="3" fontId="12" fillId="5" borderId="30" xfId="3" applyNumberFormat="1" applyFont="1" applyFill="1" applyBorder="1" applyAlignment="1" applyProtection="1">
      <alignment horizontal="center" vertical="center" wrapText="1"/>
    </xf>
    <xf numFmtId="44" fontId="14" fillId="5" borderId="13" xfId="0" applyNumberFormat="1" applyFont="1" applyFill="1" applyBorder="1" applyAlignment="1" applyProtection="1">
      <alignment vertical="center"/>
    </xf>
    <xf numFmtId="0" fontId="2" fillId="2" borderId="13" xfId="0" applyFont="1" applyFill="1" applyBorder="1" applyAlignment="1" applyProtection="1">
      <alignment horizontal="center" vertical="center"/>
    </xf>
    <xf numFmtId="44" fontId="12" fillId="5" borderId="13" xfId="3" applyNumberFormat="1" applyFont="1" applyFill="1" applyBorder="1" applyAlignment="1" applyProtection="1">
      <alignment horizontal="center" vertical="center" wrapText="1"/>
    </xf>
    <xf numFmtId="14" fontId="12" fillId="0" borderId="13" xfId="0" applyNumberFormat="1" applyFont="1" applyFill="1" applyBorder="1" applyAlignment="1" applyProtection="1">
      <alignment horizontal="center" vertical="center"/>
    </xf>
    <xf numFmtId="1" fontId="12" fillId="5" borderId="13" xfId="0" applyNumberFormat="1" applyFont="1" applyFill="1" applyBorder="1" applyAlignment="1" applyProtection="1">
      <alignment horizontal="center" vertical="center"/>
    </xf>
    <xf numFmtId="3" fontId="12" fillId="5" borderId="13" xfId="3" applyNumberFormat="1" applyFont="1" applyFill="1" applyBorder="1" applyAlignment="1" applyProtection="1">
      <alignment horizontal="center" vertical="center" wrapText="1"/>
    </xf>
    <xf numFmtId="0" fontId="12" fillId="12" borderId="12" xfId="0" applyFont="1" applyFill="1" applyBorder="1" applyAlignment="1" applyProtection="1">
      <alignment horizontal="center"/>
    </xf>
    <xf numFmtId="4" fontId="2" fillId="2" borderId="7" xfId="0" applyNumberFormat="1" applyFont="1" applyFill="1" applyBorder="1" applyAlignment="1" applyProtection="1">
      <alignment horizontal="right" vertical="center"/>
    </xf>
    <xf numFmtId="2" fontId="2" fillId="2" borderId="7" xfId="3" applyNumberFormat="1" applyFont="1" applyFill="1" applyBorder="1" applyAlignment="1" applyProtection="1">
      <alignment horizontal="right" vertical="center" wrapText="1"/>
    </xf>
    <xf numFmtId="2" fontId="2" fillId="0" borderId="7" xfId="0" applyNumberFormat="1" applyFont="1" applyBorder="1" applyAlignment="1" applyProtection="1">
      <alignment horizontal="right" vertical="center"/>
    </xf>
    <xf numFmtId="2" fontId="2" fillId="0" borderId="7" xfId="3" applyNumberFormat="1" applyFont="1" applyBorder="1" applyAlignment="1" applyProtection="1">
      <alignment horizontal="right" vertical="center" wrapText="1"/>
    </xf>
    <xf numFmtId="4" fontId="2" fillId="0" borderId="7" xfId="3" applyNumberFormat="1" applyFont="1" applyBorder="1" applyAlignment="1" applyProtection="1">
      <alignment horizontal="right" vertical="center" wrapText="1"/>
    </xf>
    <xf numFmtId="4" fontId="4" fillId="0" borderId="7" xfId="3" applyNumberFormat="1" applyFont="1" applyBorder="1" applyAlignment="1" applyProtection="1">
      <alignment horizontal="right" vertical="center" wrapText="1"/>
    </xf>
    <xf numFmtId="0" fontId="3" fillId="0" borderId="0" xfId="0" applyFont="1" applyAlignment="1" applyProtection="1">
      <alignment horizontal="right" vertical="center"/>
    </xf>
    <xf numFmtId="44" fontId="12" fillId="5" borderId="10" xfId="3" applyNumberFormat="1" applyFont="1" applyFill="1" applyBorder="1" applyAlignment="1" applyProtection="1">
      <alignment horizontal="center" vertical="center" wrapText="1"/>
    </xf>
    <xf numFmtId="14" fontId="12" fillId="0" borderId="9" xfId="0" applyNumberFormat="1" applyFont="1" applyFill="1" applyBorder="1" applyAlignment="1" applyProtection="1">
      <alignment horizontal="center" vertical="center"/>
    </xf>
    <xf numFmtId="10" fontId="6" fillId="8" borderId="0" xfId="1" applyNumberFormat="1" applyFont="1" applyFill="1" applyBorder="1" applyAlignment="1" applyProtection="1"/>
    <xf numFmtId="4" fontId="16" fillId="5" borderId="30" xfId="0" applyNumberFormat="1" applyFont="1" applyFill="1" applyBorder="1" applyAlignment="1" applyProtection="1">
      <alignment horizontal="right" vertical="center"/>
    </xf>
    <xf numFmtId="0" fontId="0" fillId="0" borderId="0" xfId="0" applyBorder="1" applyProtection="1"/>
    <xf numFmtId="0" fontId="2" fillId="17" borderId="0" xfId="3" applyFont="1" applyFill="1" applyBorder="1" applyAlignment="1" applyProtection="1">
      <alignment horizontal="left" vertical="center" wrapText="1"/>
    </xf>
    <xf numFmtId="167" fontId="4" fillId="0" borderId="0" xfId="2" applyNumberFormat="1" applyFont="1" applyBorder="1" applyAlignment="1" applyProtection="1">
      <alignment horizontal="right" vertical="center" indent="1"/>
    </xf>
    <xf numFmtId="0" fontId="81" fillId="0" borderId="0" xfId="0" applyFont="1" applyBorder="1" applyAlignment="1" applyProtection="1">
      <alignment horizontal="left" vertical="center" wrapText="1"/>
    </xf>
    <xf numFmtId="0" fontId="83" fillId="0" borderId="30" xfId="0" applyFont="1" applyBorder="1" applyAlignment="1" applyProtection="1">
      <alignment horizontal="left" vertical="center" wrapText="1"/>
    </xf>
    <xf numFmtId="3" fontId="5" fillId="2" borderId="0" xfId="0" applyNumberFormat="1" applyFont="1" applyFill="1" applyBorder="1" applyAlignment="1" applyProtection="1">
      <alignment horizontal="center" vertical="center"/>
    </xf>
    <xf numFmtId="0" fontId="29" fillId="0" borderId="0" xfId="5" applyFont="1" applyBorder="1" applyAlignment="1" applyProtection="1">
      <alignment horizontal="left"/>
    </xf>
    <xf numFmtId="0" fontId="12" fillId="6" borderId="2" xfId="3" applyFont="1" applyFill="1" applyBorder="1" applyAlignment="1" applyProtection="1">
      <alignment horizontal="center" vertical="center"/>
    </xf>
    <xf numFmtId="4" fontId="14" fillId="5" borderId="0" xfId="3" applyNumberFormat="1" applyFont="1" applyFill="1" applyBorder="1" applyAlignment="1" applyProtection="1">
      <alignment horizontal="left" vertical="center"/>
    </xf>
    <xf numFmtId="0" fontId="12" fillId="6" borderId="7" xfId="3" applyFont="1" applyFill="1" applyBorder="1" applyAlignment="1" applyProtection="1">
      <alignment horizontal="center" vertical="center"/>
    </xf>
    <xf numFmtId="0" fontId="12" fillId="5" borderId="7" xfId="3" applyFont="1" applyFill="1" applyBorder="1" applyAlignment="1" applyProtection="1">
      <alignment horizontal="center" vertical="center"/>
    </xf>
    <xf numFmtId="167" fontId="58" fillId="0" borderId="7" xfId="2" applyNumberFormat="1" applyFont="1" applyBorder="1" applyAlignment="1" applyProtection="1">
      <alignment horizontal="right" vertical="center" indent="1"/>
    </xf>
    <xf numFmtId="0" fontId="57" fillId="5" borderId="0" xfId="3" applyFont="1" applyFill="1" applyBorder="1" applyAlignment="1" applyProtection="1">
      <alignment horizontal="justify" vertical="center" wrapText="1"/>
    </xf>
    <xf numFmtId="0" fontId="57" fillId="5" borderId="0" xfId="3" applyFont="1" applyFill="1" applyBorder="1" applyAlignment="1" applyProtection="1">
      <alignment horizontal="center" vertical="center" wrapText="1"/>
    </xf>
    <xf numFmtId="0" fontId="57" fillId="5" borderId="0" xfId="3" applyFont="1" applyFill="1" applyBorder="1" applyAlignment="1" applyProtection="1">
      <alignment horizontal="center" vertical="center"/>
    </xf>
    <xf numFmtId="2" fontId="2" fillId="5" borderId="7" xfId="0" applyNumberFormat="1" applyFont="1" applyFill="1" applyBorder="1" applyAlignment="1" applyProtection="1">
      <alignment horizontal="right" vertical="center" indent="1"/>
    </xf>
    <xf numFmtId="0" fontId="65" fillId="34" borderId="7" xfId="3" applyFont="1" applyFill="1" applyBorder="1" applyAlignment="1" applyProtection="1">
      <alignment horizontal="center" vertical="center" wrapText="1"/>
    </xf>
    <xf numFmtId="0" fontId="89" fillId="34" borderId="7" xfId="3" applyFont="1" applyFill="1" applyBorder="1" applyAlignment="1" applyProtection="1">
      <alignment horizontal="center" vertical="center" wrapText="1"/>
    </xf>
    <xf numFmtId="167" fontId="90" fillId="0" borderId="0" xfId="2" applyNumberFormat="1" applyFont="1" applyFill="1" applyBorder="1" applyAlignment="1" applyProtection="1">
      <alignment horizontal="right" vertical="center" indent="1"/>
    </xf>
    <xf numFmtId="0" fontId="43" fillId="5" borderId="0" xfId="0" applyFont="1" applyFill="1" applyBorder="1" applyAlignment="1" applyProtection="1">
      <alignment wrapText="1"/>
    </xf>
    <xf numFmtId="0" fontId="42" fillId="5" borderId="34" xfId="0" applyFont="1" applyFill="1" applyBorder="1" applyAlignment="1" applyProtection="1"/>
    <xf numFmtId="0" fontId="42" fillId="5" borderId="0" xfId="0" applyFont="1" applyFill="1" applyBorder="1" applyAlignment="1" applyProtection="1"/>
    <xf numFmtId="0" fontId="42" fillId="5" borderId="0" xfId="0" applyFont="1" applyFill="1" applyBorder="1" applyProtection="1"/>
    <xf numFmtId="0" fontId="55" fillId="5" borderId="0" xfId="0" applyFont="1" applyFill="1" applyBorder="1" applyAlignment="1" applyProtection="1"/>
    <xf numFmtId="0" fontId="17" fillId="5" borderId="0" xfId="0" applyFont="1" applyFill="1" applyBorder="1" applyAlignment="1" applyProtection="1"/>
    <xf numFmtId="0" fontId="14" fillId="5" borderId="0" xfId="0" applyFont="1" applyFill="1" applyBorder="1" applyAlignment="1" applyProtection="1"/>
    <xf numFmtId="0" fontId="21" fillId="5" borderId="0" xfId="0" applyFont="1" applyFill="1" applyBorder="1" applyAlignment="1" applyProtection="1"/>
    <xf numFmtId="0" fontId="4" fillId="2" borderId="6" xfId="3" applyFont="1" applyFill="1" applyBorder="1" applyAlignment="1" applyProtection="1">
      <alignment horizontal="center" vertical="center"/>
    </xf>
    <xf numFmtId="0" fontId="4" fillId="2" borderId="13" xfId="3" applyFont="1" applyFill="1" applyBorder="1" applyAlignment="1" applyProtection="1">
      <alignment horizontal="center" vertical="center"/>
    </xf>
    <xf numFmtId="0" fontId="2" fillId="0" borderId="7" xfId="0" applyFont="1" applyBorder="1" applyAlignment="1" applyProtection="1">
      <alignment horizontal="center" vertical="center" wrapText="1"/>
    </xf>
    <xf numFmtId="0" fontId="4" fillId="2" borderId="0" xfId="3" applyFont="1" applyFill="1" applyBorder="1" applyAlignment="1" applyProtection="1">
      <alignment horizontal="center" vertical="center"/>
    </xf>
    <xf numFmtId="0" fontId="4" fillId="2" borderId="7" xfId="3" applyFont="1" applyFill="1" applyBorder="1" applyAlignment="1" applyProtection="1">
      <alignment horizontal="left" vertical="center"/>
    </xf>
    <xf numFmtId="9" fontId="2" fillId="5" borderId="7" xfId="0" applyNumberFormat="1" applyFont="1" applyFill="1" applyBorder="1" applyAlignment="1" applyProtection="1">
      <alignment horizontal="center"/>
    </xf>
    <xf numFmtId="9" fontId="2" fillId="5" borderId="6" xfId="0" applyNumberFormat="1" applyFont="1" applyFill="1" applyBorder="1" applyAlignment="1" applyProtection="1">
      <alignment horizontal="center"/>
    </xf>
    <xf numFmtId="0" fontId="5" fillId="0" borderId="7"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17" fillId="2" borderId="13" xfId="3" applyFont="1" applyFill="1" applyBorder="1" applyAlignment="1" applyProtection="1">
      <alignment horizontal="center" vertical="center"/>
    </xf>
    <xf numFmtId="0" fontId="77" fillId="2" borderId="0" xfId="3" applyFont="1" applyFill="1" applyBorder="1" applyAlignment="1" applyProtection="1">
      <alignment horizontal="center" vertical="center"/>
    </xf>
    <xf numFmtId="0" fontId="77" fillId="2" borderId="13" xfId="3" applyFont="1" applyFill="1" applyBorder="1" applyAlignment="1" applyProtection="1">
      <alignment horizontal="center" vertical="center"/>
    </xf>
    <xf numFmtId="0" fontId="2" fillId="0" borderId="0" xfId="0" applyFont="1" applyBorder="1" applyAlignment="1" applyProtection="1">
      <alignment horizontal="center" vertical="center" wrapText="1"/>
    </xf>
    <xf numFmtId="0" fontId="82" fillId="2" borderId="0" xfId="3" applyFont="1" applyFill="1" applyBorder="1" applyAlignment="1" applyProtection="1">
      <alignment horizontal="center" vertical="top"/>
    </xf>
    <xf numFmtId="0" fontId="4" fillId="36" borderId="7" xfId="3" applyFont="1" applyFill="1" applyBorder="1" applyAlignment="1" applyProtection="1">
      <alignment horizontal="center" vertical="center" wrapText="1"/>
    </xf>
    <xf numFmtId="10" fontId="20" fillId="0" borderId="7" xfId="0" applyNumberFormat="1" applyFont="1" applyBorder="1" applyAlignment="1" applyProtection="1">
      <alignment horizontal="justify" vertical="center" wrapText="1"/>
    </xf>
    <xf numFmtId="1" fontId="2" fillId="0" borderId="7" xfId="0" applyNumberFormat="1" applyFont="1" applyFill="1" applyBorder="1" applyAlignment="1" applyProtection="1">
      <alignment horizontal="center"/>
    </xf>
    <xf numFmtId="4" fontId="17" fillId="6" borderId="7" xfId="3" applyNumberFormat="1"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167" fontId="17" fillId="5" borderId="0" xfId="3" applyNumberFormat="1" applyFont="1" applyFill="1" applyBorder="1" applyAlignment="1" applyProtection="1">
      <alignment horizontal="center" vertical="center" wrapText="1"/>
    </xf>
    <xf numFmtId="167" fontId="17" fillId="5" borderId="0" xfId="3" applyNumberFormat="1" applyFont="1" applyFill="1" applyBorder="1" applyAlignment="1" applyProtection="1">
      <alignment horizontal="right" vertical="center" wrapText="1"/>
    </xf>
    <xf numFmtId="0" fontId="2" fillId="3" borderId="10" xfId="3" applyFont="1" applyFill="1" applyBorder="1" applyAlignment="1" applyProtection="1">
      <alignment horizontal="center" vertical="center" wrapText="1"/>
    </xf>
    <xf numFmtId="0" fontId="2" fillId="3" borderId="7" xfId="3" applyFont="1" applyFill="1" applyBorder="1" applyAlignment="1" applyProtection="1">
      <alignment horizontal="center" vertic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167" fontId="26" fillId="9" borderId="0" xfId="3" applyNumberFormat="1" applyFont="1" applyFill="1" applyBorder="1" applyAlignment="1" applyProtection="1">
      <alignment horizontal="center" vertical="center" wrapText="1"/>
    </xf>
    <xf numFmtId="0" fontId="35" fillId="5" borderId="35" xfId="8" applyFill="1" applyBorder="1" applyAlignment="1" applyProtection="1">
      <alignment horizontal="left"/>
    </xf>
    <xf numFmtId="0" fontId="12" fillId="5" borderId="0" xfId="0" applyFont="1" applyFill="1" applyBorder="1" applyAlignment="1" applyProtection="1">
      <alignment horizontal="center"/>
    </xf>
    <xf numFmtId="0" fontId="57" fillId="0" borderId="0" xfId="0" applyFont="1" applyProtection="1"/>
    <xf numFmtId="0" fontId="17" fillId="5" borderId="0" xfId="3" applyFont="1" applyFill="1" applyBorder="1" applyAlignment="1" applyProtection="1">
      <alignment horizontal="center" vertical="center"/>
    </xf>
    <xf numFmtId="0" fontId="12" fillId="5" borderId="0" xfId="3" applyFont="1" applyFill="1" applyBorder="1" applyAlignment="1" applyProtection="1">
      <alignment horizontal="center" vertical="center"/>
    </xf>
    <xf numFmtId="0" fontId="12" fillId="0" borderId="0" xfId="3" applyFont="1" applyBorder="1" applyAlignment="1" applyProtection="1">
      <alignment horizontal="left" vertical="center" wrapText="1"/>
    </xf>
    <xf numFmtId="0" fontId="26" fillId="10" borderId="11" xfId="3" applyFont="1" applyFill="1" applyBorder="1" applyAlignment="1" applyProtection="1">
      <alignment horizontal="center" wrapText="1"/>
    </xf>
    <xf numFmtId="9" fontId="2" fillId="0" borderId="7" xfId="3" applyNumberFormat="1" applyFont="1" applyFill="1" applyBorder="1" applyAlignment="1" applyProtection="1">
      <alignment horizontal="center" vertical="center" wrapText="1"/>
    </xf>
    <xf numFmtId="0" fontId="93" fillId="3" borderId="10" xfId="3" applyFont="1" applyFill="1" applyBorder="1" applyAlignment="1" applyProtection="1">
      <alignment horizontal="center" vertical="center" wrapText="1"/>
    </xf>
    <xf numFmtId="0" fontId="93" fillId="3" borderId="7" xfId="3" applyFont="1" applyFill="1" applyBorder="1" applyAlignment="1" applyProtection="1">
      <alignment horizontal="center" vertical="center" wrapText="1"/>
    </xf>
    <xf numFmtId="4" fontId="2" fillId="0" borderId="7" xfId="0" applyNumberFormat="1" applyFont="1" applyBorder="1" applyAlignment="1" applyProtection="1">
      <alignment horizontal="right" vertical="center" indent="1"/>
    </xf>
    <xf numFmtId="2" fontId="2" fillId="2" borderId="7" xfId="0" applyNumberFormat="1" applyFont="1" applyFill="1" applyBorder="1" applyAlignment="1" applyProtection="1">
      <alignment horizontal="right" vertical="center" indent="1"/>
    </xf>
    <xf numFmtId="4" fontId="2" fillId="23" borderId="0" xfId="0" applyNumberFormat="1" applyFont="1" applyFill="1" applyBorder="1" applyAlignment="1" applyProtection="1">
      <alignment horizontal="right" vertical="center" indent="1"/>
    </xf>
    <xf numFmtId="4" fontId="2" fillId="0" borderId="0" xfId="0" applyNumberFormat="1" applyFont="1" applyBorder="1" applyAlignment="1" applyProtection="1">
      <alignment horizontal="right" vertical="center" indent="1"/>
    </xf>
    <xf numFmtId="2" fontId="2" fillId="2" borderId="0" xfId="0" applyNumberFormat="1" applyFont="1" applyFill="1" applyBorder="1" applyAlignment="1" applyProtection="1">
      <alignment horizontal="right" vertical="center" indent="1"/>
    </xf>
    <xf numFmtId="4" fontId="2" fillId="23" borderId="13" xfId="0" applyNumberFormat="1" applyFont="1" applyFill="1" applyBorder="1" applyAlignment="1" applyProtection="1">
      <alignment horizontal="right" vertical="center" indent="1"/>
    </xf>
    <xf numFmtId="4" fontId="2" fillId="0" borderId="13" xfId="0" applyNumberFormat="1" applyFont="1" applyBorder="1" applyAlignment="1" applyProtection="1">
      <alignment horizontal="right" vertical="center" indent="1"/>
    </xf>
    <xf numFmtId="2" fontId="2" fillId="2" borderId="13" xfId="0" applyNumberFormat="1" applyFont="1" applyFill="1" applyBorder="1" applyAlignment="1" applyProtection="1">
      <alignment horizontal="right" vertical="center" indent="1"/>
    </xf>
    <xf numFmtId="4" fontId="2" fillId="23" borderId="7" xfId="0" applyNumberFormat="1" applyFont="1" applyFill="1" applyBorder="1" applyAlignment="1" applyProtection="1">
      <alignment horizontal="right" vertical="center" indent="1"/>
    </xf>
    <xf numFmtId="4" fontId="2" fillId="2" borderId="0" xfId="0" applyNumberFormat="1" applyFont="1" applyFill="1" applyBorder="1" applyAlignment="1" applyProtection="1">
      <alignment horizontal="center" vertical="center"/>
    </xf>
    <xf numFmtId="0" fontId="2" fillId="2" borderId="0" xfId="0" applyFont="1" applyFill="1" applyBorder="1" applyAlignment="1" applyProtection="1">
      <alignment horizontal="left" vertical="center"/>
    </xf>
    <xf numFmtId="0" fontId="2" fillId="2" borderId="30" xfId="0" applyFont="1" applyFill="1" applyBorder="1" applyAlignment="1" applyProtection="1">
      <alignment horizontal="left" vertical="center"/>
    </xf>
    <xf numFmtId="0" fontId="2" fillId="2" borderId="30" xfId="0" applyFont="1" applyFill="1" applyBorder="1" applyAlignment="1" applyProtection="1">
      <alignment horizontal="center" vertical="center"/>
    </xf>
    <xf numFmtId="4" fontId="44" fillId="2" borderId="30" xfId="0" applyNumberFormat="1" applyFont="1" applyFill="1" applyBorder="1" applyAlignment="1" applyProtection="1">
      <alignment horizontal="right" vertical="center" indent="1"/>
    </xf>
    <xf numFmtId="165" fontId="2" fillId="2" borderId="0" xfId="0" applyNumberFormat="1" applyFont="1" applyFill="1" applyBorder="1" applyAlignment="1" applyProtection="1">
      <alignment horizontal="right" vertical="center"/>
    </xf>
    <xf numFmtId="165" fontId="17" fillId="2" borderId="0" xfId="0" applyNumberFormat="1" applyFont="1" applyFill="1" applyBorder="1" applyAlignment="1" applyProtection="1">
      <alignment horizontal="right" vertical="center"/>
    </xf>
    <xf numFmtId="0" fontId="2" fillId="2" borderId="0" xfId="0" applyFont="1" applyFill="1" applyBorder="1" applyAlignment="1" applyProtection="1">
      <alignment horizontal="center" vertical="center"/>
    </xf>
    <xf numFmtId="4" fontId="5" fillId="2" borderId="0" xfId="0" applyNumberFormat="1" applyFont="1" applyFill="1" applyBorder="1" applyAlignment="1" applyProtection="1">
      <alignment horizontal="right" vertical="center" indent="1"/>
    </xf>
    <xf numFmtId="44" fontId="12" fillId="9" borderId="0" xfId="0" applyNumberFormat="1" applyFont="1" applyFill="1" applyBorder="1" applyAlignment="1" applyProtection="1">
      <alignment horizontal="right" vertical="center"/>
    </xf>
    <xf numFmtId="167" fontId="12" fillId="9" borderId="0" xfId="0" applyNumberFormat="1" applyFont="1" applyFill="1" applyBorder="1" applyAlignment="1" applyProtection="1">
      <alignment horizontal="center" vertical="center"/>
    </xf>
    <xf numFmtId="44" fontId="12" fillId="9" borderId="0" xfId="0" applyNumberFormat="1" applyFont="1" applyFill="1" applyBorder="1" applyAlignment="1" applyProtection="1">
      <alignment horizontal="center" vertical="center"/>
    </xf>
    <xf numFmtId="4" fontId="5" fillId="2" borderId="13" xfId="0" applyNumberFormat="1" applyFont="1" applyFill="1" applyBorder="1" applyAlignment="1" applyProtection="1">
      <alignment horizontal="right" vertical="center" indent="1"/>
    </xf>
    <xf numFmtId="165" fontId="4" fillId="9" borderId="0" xfId="0" applyNumberFormat="1" applyFont="1" applyFill="1" applyBorder="1" applyAlignment="1" applyProtection="1">
      <alignment horizontal="right" vertical="center"/>
    </xf>
    <xf numFmtId="0" fontId="2" fillId="0" borderId="6" xfId="0" applyFont="1" applyBorder="1" applyAlignment="1" applyProtection="1">
      <alignment horizontal="left" vertical="center" wrapText="1"/>
    </xf>
    <xf numFmtId="0" fontId="2" fillId="0" borderId="4" xfId="0" applyFont="1" applyBorder="1" applyAlignment="1" applyProtection="1">
      <alignment horizontal="center" vertical="center" wrapText="1"/>
    </xf>
    <xf numFmtId="44" fontId="5" fillId="2" borderId="4" xfId="0" applyNumberFormat="1" applyFont="1" applyFill="1" applyBorder="1" applyAlignment="1" applyProtection="1">
      <alignment horizontal="right" vertical="center" indent="1"/>
    </xf>
    <xf numFmtId="0" fontId="2" fillId="0" borderId="0" xfId="0" applyFont="1" applyBorder="1" applyAlignment="1" applyProtection="1">
      <alignment horizontal="left" vertical="center"/>
    </xf>
    <xf numFmtId="165" fontId="12" fillId="2" borderId="0" xfId="0" applyNumberFormat="1" applyFont="1" applyFill="1" applyBorder="1" applyAlignment="1" applyProtection="1">
      <alignment horizontal="right" vertical="center"/>
    </xf>
    <xf numFmtId="44" fontId="2" fillId="23" borderId="7" xfId="0" applyNumberFormat="1" applyFont="1" applyFill="1" applyBorder="1" applyAlignment="1" applyProtection="1">
      <alignment horizontal="right" vertical="center" indent="1"/>
    </xf>
    <xf numFmtId="44" fontId="5" fillId="0" borderId="7" xfId="0" applyNumberFormat="1" applyFont="1" applyFill="1" applyBorder="1" applyAlignment="1" applyProtection="1">
      <alignment horizontal="right" vertical="center" indent="1"/>
    </xf>
    <xf numFmtId="4" fontId="2" fillId="23" borderId="7" xfId="0" applyNumberFormat="1" applyFont="1" applyFill="1" applyBorder="1" applyAlignment="1" applyProtection="1">
      <alignment horizontal="right" vertical="center"/>
    </xf>
    <xf numFmtId="4" fontId="2" fillId="0" borderId="7" xfId="0" applyNumberFormat="1" applyFont="1" applyBorder="1" applyAlignment="1" applyProtection="1">
      <alignment horizontal="right" vertical="center"/>
    </xf>
    <xf numFmtId="2" fontId="2" fillId="2" borderId="7" xfId="0" applyNumberFormat="1" applyFont="1" applyFill="1" applyBorder="1" applyAlignment="1" applyProtection="1">
      <alignment horizontal="right" vertical="center"/>
    </xf>
    <xf numFmtId="4" fontId="2" fillId="23" borderId="30" xfId="0" applyNumberFormat="1" applyFont="1" applyFill="1" applyBorder="1" applyAlignment="1" applyProtection="1">
      <alignment horizontal="right" vertical="center" indent="1"/>
    </xf>
    <xf numFmtId="4" fontId="2" fillId="0" borderId="30" xfId="0" applyNumberFormat="1" applyFont="1" applyBorder="1" applyAlignment="1" applyProtection="1">
      <alignment horizontal="right" vertical="center" indent="1"/>
    </xf>
    <xf numFmtId="2" fontId="2" fillId="2" borderId="30" xfId="0" applyNumberFormat="1" applyFont="1" applyFill="1" applyBorder="1" applyAlignment="1" applyProtection="1">
      <alignment horizontal="right" vertical="center" indent="1"/>
    </xf>
    <xf numFmtId="9" fontId="2" fillId="23" borderId="7" xfId="3" applyNumberFormat="1" applyFont="1" applyFill="1" applyBorder="1" applyAlignment="1" applyProtection="1">
      <alignment horizontal="center" vertical="center" wrapText="1"/>
    </xf>
    <xf numFmtId="4" fontId="13" fillId="0" borderId="0" xfId="0" applyNumberFormat="1" applyFont="1" applyFill="1" applyBorder="1" applyAlignment="1" applyProtection="1">
      <alignment horizontal="center" vertical="center"/>
    </xf>
    <xf numFmtId="44" fontId="12" fillId="9" borderId="7" xfId="0" applyNumberFormat="1" applyFont="1" applyFill="1" applyBorder="1" applyAlignment="1" applyProtection="1">
      <alignment horizontal="right" vertical="center"/>
    </xf>
    <xf numFmtId="0" fontId="15" fillId="0" borderId="0" xfId="0" applyFont="1" applyProtection="1"/>
    <xf numFmtId="0" fontId="15" fillId="5" borderId="0" xfId="0" applyFont="1" applyFill="1" applyProtection="1"/>
    <xf numFmtId="0" fontId="3" fillId="0" borderId="0" xfId="0" applyFont="1" applyAlignment="1" applyProtection="1">
      <alignment vertical="center"/>
    </xf>
    <xf numFmtId="0" fontId="6" fillId="8" borderId="0" xfId="0" applyFont="1" applyFill="1" applyBorder="1" applyAlignment="1" applyProtection="1">
      <alignment horizontal="center" vertical="center"/>
    </xf>
    <xf numFmtId="0" fontId="3" fillId="9" borderId="0" xfId="0" applyFont="1" applyFill="1" applyProtection="1"/>
    <xf numFmtId="0" fontId="3" fillId="2" borderId="0" xfId="0" applyFont="1" applyFill="1" applyProtection="1"/>
    <xf numFmtId="0" fontId="3" fillId="0" borderId="0" xfId="0" applyFont="1" applyFill="1" applyBorder="1" applyProtection="1"/>
    <xf numFmtId="0" fontId="5" fillId="0" borderId="26" xfId="0" applyFont="1" applyBorder="1" applyAlignment="1" applyProtection="1">
      <alignment horizontal="center"/>
    </xf>
    <xf numFmtId="0" fontId="5" fillId="0" borderId="27" xfId="0" applyFont="1" applyBorder="1" applyAlignment="1" applyProtection="1">
      <alignment horizontal="center"/>
    </xf>
    <xf numFmtId="0" fontId="5" fillId="5" borderId="0" xfId="0" applyFont="1" applyFill="1" applyBorder="1" applyAlignment="1" applyProtection="1">
      <alignment horizontal="center"/>
    </xf>
    <xf numFmtId="0" fontId="5" fillId="0" borderId="17" xfId="0" applyFont="1" applyBorder="1" applyProtection="1"/>
    <xf numFmtId="0" fontId="5" fillId="5" borderId="0" xfId="0" applyFont="1" applyFill="1" applyBorder="1" applyProtection="1"/>
    <xf numFmtId="10" fontId="6" fillId="23" borderId="0" xfId="1" applyNumberFormat="1" applyFont="1" applyFill="1" applyBorder="1" applyAlignment="1" applyProtection="1">
      <alignment horizontal="center"/>
    </xf>
    <xf numFmtId="10" fontId="6" fillId="15" borderId="18" xfId="1" applyNumberFormat="1" applyFont="1" applyFill="1" applyBorder="1" applyAlignment="1" applyProtection="1">
      <alignment horizontal="center"/>
    </xf>
    <xf numFmtId="10" fontId="6" fillId="15" borderId="20" xfId="1" applyNumberFormat="1" applyFont="1" applyFill="1" applyBorder="1" applyAlignment="1" applyProtection="1">
      <alignment horizontal="center"/>
    </xf>
    <xf numFmtId="9" fontId="6" fillId="23" borderId="0" xfId="1" applyFont="1" applyFill="1" applyBorder="1" applyAlignment="1" applyProtection="1">
      <alignment horizontal="center"/>
    </xf>
    <xf numFmtId="0" fontId="10" fillId="0" borderId="21" xfId="0" applyFont="1" applyBorder="1" applyProtection="1"/>
    <xf numFmtId="0" fontId="10" fillId="5" borderId="0" xfId="0" applyFont="1" applyFill="1" applyBorder="1" applyProtection="1"/>
    <xf numFmtId="10" fontId="11" fillId="2" borderId="0" xfId="0" applyNumberFormat="1" applyFont="1" applyFill="1" applyProtection="1"/>
    <xf numFmtId="0" fontId="11" fillId="2" borderId="0" xfId="0" applyFont="1" applyFill="1" applyAlignment="1" applyProtection="1">
      <alignment horizontal="right"/>
    </xf>
    <xf numFmtId="0" fontId="44" fillId="9" borderId="0" xfId="0" applyFont="1" applyFill="1" applyBorder="1" applyAlignment="1" applyProtection="1">
      <alignment horizontal="center"/>
    </xf>
    <xf numFmtId="10" fontId="11" fillId="2" borderId="0" xfId="0" applyNumberFormat="1" applyFont="1" applyFill="1" applyBorder="1" applyProtection="1"/>
    <xf numFmtId="10" fontId="11" fillId="2" borderId="0" xfId="0" applyNumberFormat="1" applyFont="1" applyFill="1" applyAlignment="1" applyProtection="1">
      <alignment horizontal="left"/>
    </xf>
    <xf numFmtId="0" fontId="3" fillId="0" borderId="0" xfId="0" applyFont="1" applyAlignment="1" applyProtection="1">
      <alignment horizontal="left"/>
    </xf>
    <xf numFmtId="0" fontId="0" fillId="0" borderId="0" xfId="0" applyAlignment="1" applyProtection="1">
      <alignment horizontal="left"/>
    </xf>
    <xf numFmtId="0" fontId="3" fillId="2" borderId="0" xfId="0" applyFont="1" applyFill="1" applyBorder="1" applyProtection="1"/>
    <xf numFmtId="4" fontId="2" fillId="35" borderId="0" xfId="9" applyNumberFormat="1" applyFont="1" applyFill="1" applyBorder="1" applyAlignment="1" applyProtection="1">
      <alignment horizontal="right" vertical="center" indent="1"/>
    </xf>
    <xf numFmtId="0" fontId="65" fillId="12" borderId="12" xfId="0" applyFont="1" applyFill="1" applyBorder="1" applyAlignment="1" applyProtection="1">
      <alignment horizontal="center" vertical="center"/>
    </xf>
    <xf numFmtId="0" fontId="73" fillId="0" borderId="54" xfId="3" applyFont="1" applyBorder="1" applyAlignment="1" applyProtection="1">
      <alignment horizontal="left" vertical="center"/>
    </xf>
    <xf numFmtId="0" fontId="57" fillId="0" borderId="0" xfId="3" applyFont="1" applyAlignment="1" applyProtection="1">
      <alignment horizontal="left" vertical="center"/>
    </xf>
    <xf numFmtId="0" fontId="57" fillId="0" borderId="0" xfId="0" applyFont="1" applyAlignment="1" applyProtection="1">
      <alignment horizontal="left"/>
    </xf>
    <xf numFmtId="0" fontId="57" fillId="0" borderId="0" xfId="3" applyFont="1" applyBorder="1" applyAlignment="1" applyProtection="1">
      <alignment horizontal="left" vertical="center" wrapText="1"/>
    </xf>
    <xf numFmtId="0" fontId="69" fillId="0" borderId="0" xfId="0" applyFont="1" applyFill="1" applyBorder="1" applyAlignment="1" applyProtection="1">
      <alignment horizontal="center" vertical="center"/>
    </xf>
    <xf numFmtId="0" fontId="57" fillId="30" borderId="8" xfId="3" applyFont="1" applyFill="1" applyBorder="1" applyAlignment="1" applyProtection="1">
      <alignment horizontal="center" vertical="center"/>
    </xf>
    <xf numFmtId="0" fontId="29" fillId="0" borderId="38" xfId="3" applyFont="1" applyBorder="1" applyAlignment="1" applyProtection="1">
      <alignment vertical="center"/>
    </xf>
    <xf numFmtId="0" fontId="59" fillId="0" borderId="38" xfId="3" applyFont="1" applyBorder="1" applyAlignment="1" applyProtection="1">
      <alignment vertical="center"/>
    </xf>
    <xf numFmtId="0" fontId="60" fillId="28" borderId="7" xfId="0" applyFont="1" applyFill="1" applyBorder="1" applyAlignment="1" applyProtection="1">
      <alignment horizontal="center" vertical="center" wrapText="1"/>
    </xf>
    <xf numFmtId="0" fontId="64" fillId="0" borderId="47" xfId="0" applyFont="1" applyFill="1" applyBorder="1" applyAlignment="1" applyProtection="1">
      <alignment horizontal="center" vertical="center" wrapText="1"/>
    </xf>
    <xf numFmtId="0" fontId="66" fillId="0" borderId="45" xfId="0" applyFont="1" applyBorder="1" applyAlignment="1" applyProtection="1">
      <alignment vertical="center" wrapText="1"/>
    </xf>
    <xf numFmtId="3" fontId="64" fillId="0" borderId="7" xfId="2" applyNumberFormat="1" applyFont="1" applyFill="1" applyBorder="1" applyAlignment="1" applyProtection="1">
      <alignment horizontal="center" vertical="center"/>
    </xf>
    <xf numFmtId="2" fontId="64" fillId="5" borderId="7" xfId="2" applyNumberFormat="1" applyFont="1" applyFill="1" applyBorder="1" applyAlignment="1" applyProtection="1">
      <alignment vertical="center"/>
    </xf>
    <xf numFmtId="2" fontId="64" fillId="0" borderId="7" xfId="2" applyNumberFormat="1" applyFont="1" applyFill="1" applyBorder="1" applyAlignment="1" applyProtection="1">
      <alignment vertical="center"/>
    </xf>
    <xf numFmtId="0" fontId="64" fillId="14" borderId="46" xfId="0" applyFont="1" applyFill="1" applyBorder="1" applyAlignment="1" applyProtection="1">
      <alignment horizontal="center" vertical="center" wrapText="1"/>
    </xf>
    <xf numFmtId="0" fontId="66" fillId="14" borderId="45" xfId="0" applyFont="1" applyFill="1" applyBorder="1" applyAlignment="1" applyProtection="1">
      <alignment vertical="center" wrapText="1"/>
    </xf>
    <xf numFmtId="3" fontId="64" fillId="14" borderId="7" xfId="2" applyNumberFormat="1" applyFont="1" applyFill="1" applyBorder="1" applyAlignment="1" applyProtection="1">
      <alignment horizontal="center" vertical="center"/>
    </xf>
    <xf numFmtId="2" fontId="64" fillId="14" borderId="7" xfId="2" applyNumberFormat="1" applyFont="1" applyFill="1" applyBorder="1" applyAlignment="1" applyProtection="1">
      <alignment vertical="center"/>
    </xf>
    <xf numFmtId="0" fontId="64" fillId="0" borderId="46" xfId="0" applyFont="1" applyFill="1" applyBorder="1" applyAlignment="1" applyProtection="1">
      <alignment horizontal="center" vertical="center" wrapText="1"/>
    </xf>
    <xf numFmtId="44" fontId="64" fillId="5" borderId="7" xfId="2" applyNumberFormat="1" applyFont="1" applyFill="1" applyBorder="1" applyAlignment="1" applyProtection="1">
      <alignment vertical="center"/>
    </xf>
    <xf numFmtId="44" fontId="64" fillId="14" borderId="7" xfId="2" applyNumberFormat="1" applyFont="1" applyFill="1" applyBorder="1" applyAlignment="1" applyProtection="1">
      <alignment vertical="center"/>
    </xf>
    <xf numFmtId="0" fontId="64" fillId="0" borderId="30" xfId="3" applyFont="1" applyBorder="1" applyAlignment="1" applyProtection="1">
      <alignment vertical="top" wrapText="1"/>
    </xf>
    <xf numFmtId="0" fontId="65" fillId="0" borderId="0" xfId="3" applyFont="1" applyBorder="1" applyAlignment="1" applyProtection="1">
      <alignment horizontal="right" vertical="center" wrapText="1"/>
    </xf>
    <xf numFmtId="0" fontId="64" fillId="0" borderId="0" xfId="3" applyFont="1" applyBorder="1" applyAlignment="1" applyProtection="1">
      <alignment vertical="top" wrapText="1"/>
    </xf>
    <xf numFmtId="4" fontId="57" fillId="0" borderId="0" xfId="2" applyNumberFormat="1" applyFont="1" applyFill="1" applyBorder="1" applyAlignment="1" applyProtection="1">
      <alignment horizontal="center" vertical="center"/>
    </xf>
    <xf numFmtId="44" fontId="57" fillId="0" borderId="3" xfId="0" applyNumberFormat="1" applyFont="1" applyBorder="1" applyAlignment="1" applyProtection="1">
      <alignment horizontal="right" vertical="center"/>
    </xf>
    <xf numFmtId="44" fontId="58" fillId="0" borderId="9" xfId="0" applyNumberFormat="1" applyFont="1" applyBorder="1" applyAlignment="1" applyProtection="1">
      <alignment horizontal="right" vertical="center"/>
    </xf>
    <xf numFmtId="44" fontId="58" fillId="0" borderId="7" xfId="2" applyNumberFormat="1" applyFont="1" applyFill="1" applyBorder="1" applyAlignment="1" applyProtection="1">
      <alignment vertical="center"/>
    </xf>
    <xf numFmtId="3" fontId="57" fillId="0" borderId="0" xfId="2" applyNumberFormat="1" applyFont="1" applyFill="1" applyBorder="1" applyAlignment="1" applyProtection="1">
      <alignment horizontal="center" vertical="center"/>
    </xf>
    <xf numFmtId="164" fontId="58" fillId="0" borderId="0" xfId="0" applyNumberFormat="1" applyFont="1" applyBorder="1" applyAlignment="1" applyProtection="1">
      <alignment horizontal="right" vertical="center"/>
    </xf>
    <xf numFmtId="44" fontId="58" fillId="0" borderId="55" xfId="2" applyNumberFormat="1" applyFont="1" applyFill="1" applyBorder="1" applyAlignment="1" applyProtection="1">
      <alignment vertical="center"/>
    </xf>
    <xf numFmtId="44" fontId="58" fillId="0" borderId="0" xfId="2" applyNumberFormat="1" applyFont="1" applyFill="1" applyBorder="1" applyAlignment="1" applyProtection="1">
      <alignment vertical="center"/>
    </xf>
    <xf numFmtId="0" fontId="64" fillId="0" borderId="0" xfId="3" applyFont="1" applyBorder="1" applyAlignment="1" applyProtection="1">
      <alignment horizontal="left" vertical="top" wrapText="1"/>
    </xf>
    <xf numFmtId="44" fontId="58" fillId="0" borderId="28" xfId="2" applyNumberFormat="1" applyFont="1" applyFill="1" applyBorder="1" applyAlignment="1" applyProtection="1">
      <alignment vertical="center"/>
    </xf>
    <xf numFmtId="0" fontId="74" fillId="0" borderId="0" xfId="3" applyFont="1" applyBorder="1" applyAlignment="1" applyProtection="1">
      <alignment horizontal="right" vertical="top" wrapText="1"/>
    </xf>
    <xf numFmtId="44" fontId="75" fillId="0" borderId="0" xfId="3" applyNumberFormat="1" applyFont="1" applyBorder="1" applyAlignment="1" applyProtection="1">
      <alignment vertical="center"/>
    </xf>
    <xf numFmtId="164" fontId="75" fillId="0" borderId="0" xfId="0" applyNumberFormat="1" applyFont="1" applyBorder="1" applyAlignment="1" applyProtection="1">
      <alignment horizontal="right" vertical="center"/>
    </xf>
    <xf numFmtId="44" fontId="76" fillId="0" borderId="0" xfId="0" applyNumberFormat="1" applyFont="1" applyFill="1" applyBorder="1" applyAlignment="1" applyProtection="1">
      <alignment vertical="center"/>
    </xf>
    <xf numFmtId="4" fontId="64" fillId="5" borderId="7" xfId="2" applyNumberFormat="1" applyFont="1" applyFill="1" applyBorder="1" applyAlignment="1" applyProtection="1">
      <alignment vertical="center"/>
    </xf>
    <xf numFmtId="4" fontId="64" fillId="0" borderId="7" xfId="2" applyNumberFormat="1" applyFont="1" applyFill="1" applyBorder="1" applyAlignment="1" applyProtection="1">
      <alignment vertical="center"/>
    </xf>
    <xf numFmtId="4" fontId="64" fillId="14" borderId="7" xfId="2" applyNumberFormat="1" applyFont="1" applyFill="1" applyBorder="1" applyAlignment="1" applyProtection="1">
      <alignment vertical="center"/>
    </xf>
    <xf numFmtId="3" fontId="64" fillId="5" borderId="7" xfId="2" applyNumberFormat="1" applyFont="1" applyFill="1" applyBorder="1" applyAlignment="1" applyProtection="1">
      <alignment horizontal="center" vertical="center"/>
    </xf>
    <xf numFmtId="44" fontId="58" fillId="0" borderId="12" xfId="0" applyNumberFormat="1" applyFont="1" applyFill="1" applyBorder="1" applyAlignment="1" applyProtection="1">
      <alignment vertical="center"/>
    </xf>
    <xf numFmtId="44" fontId="58" fillId="0" borderId="0" xfId="0" applyNumberFormat="1" applyFont="1" applyFill="1" applyBorder="1" applyAlignment="1" applyProtection="1">
      <alignment vertical="center"/>
    </xf>
    <xf numFmtId="0" fontId="58" fillId="0" borderId="0" xfId="0" applyFont="1" applyBorder="1" applyAlignment="1" applyProtection="1">
      <alignment horizontal="right" vertical="center"/>
    </xf>
    <xf numFmtId="44" fontId="58" fillId="0" borderId="0" xfId="3" applyNumberFormat="1" applyFont="1" applyBorder="1" applyAlignment="1" applyProtection="1">
      <alignment vertical="center"/>
    </xf>
    <xf numFmtId="44" fontId="59" fillId="0" borderId="38" xfId="3" applyNumberFormat="1" applyFont="1" applyBorder="1" applyAlignment="1" applyProtection="1">
      <alignment vertical="center"/>
    </xf>
    <xf numFmtId="0" fontId="60" fillId="28" borderId="44" xfId="0" applyFont="1" applyFill="1" applyBorder="1" applyAlignment="1" applyProtection="1">
      <alignment horizontal="center" vertical="center" wrapText="1"/>
    </xf>
    <xf numFmtId="0" fontId="60" fillId="28" borderId="10" xfId="0" applyFont="1" applyFill="1" applyBorder="1" applyAlignment="1" applyProtection="1">
      <alignment horizontal="center" vertical="center" wrapText="1"/>
    </xf>
    <xf numFmtId="0" fontId="66" fillId="0" borderId="45" xfId="0" applyFont="1" applyBorder="1" applyAlignment="1" applyProtection="1">
      <alignment horizontal="center" vertical="center" wrapText="1"/>
    </xf>
    <xf numFmtId="0" fontId="66" fillId="0" borderId="45" xfId="0" applyFont="1" applyFill="1" applyBorder="1" applyAlignment="1" applyProtection="1">
      <alignment horizontal="center" vertical="center" wrapText="1"/>
    </xf>
    <xf numFmtId="4" fontId="64" fillId="5" borderId="45" xfId="2" applyNumberFormat="1" applyFont="1" applyFill="1" applyBorder="1" applyAlignment="1" applyProtection="1">
      <alignment vertical="center"/>
    </xf>
    <xf numFmtId="4" fontId="64" fillId="0" borderId="45" xfId="2" applyNumberFormat="1" applyFont="1" applyFill="1" applyBorder="1" applyAlignment="1" applyProtection="1">
      <alignment vertical="center"/>
    </xf>
    <xf numFmtId="0" fontId="66" fillId="14" borderId="45" xfId="0" applyFont="1" applyFill="1" applyBorder="1" applyAlignment="1" applyProtection="1">
      <alignment horizontal="center" vertical="center" wrapText="1"/>
    </xf>
    <xf numFmtId="4" fontId="64" fillId="14" borderId="45" xfId="2" applyNumberFormat="1" applyFont="1" applyFill="1" applyBorder="1" applyAlignment="1" applyProtection="1">
      <alignment vertical="center"/>
    </xf>
    <xf numFmtId="0" fontId="66" fillId="14" borderId="7" xfId="0" applyFont="1" applyFill="1" applyBorder="1" applyAlignment="1" applyProtection="1">
      <alignment horizontal="center" vertical="center" wrapText="1"/>
    </xf>
    <xf numFmtId="0" fontId="66" fillId="0" borderId="7" xfId="0" applyFont="1" applyFill="1" applyBorder="1" applyAlignment="1" applyProtection="1">
      <alignment horizontal="center" vertical="center" wrapText="1"/>
    </xf>
    <xf numFmtId="0" fontId="66" fillId="14" borderId="57" xfId="0" applyFont="1" applyFill="1" applyBorder="1" applyAlignment="1" applyProtection="1">
      <alignment horizontal="center" vertical="center" wrapText="1"/>
    </xf>
    <xf numFmtId="0" fontId="66" fillId="5" borderId="0" xfId="0" applyFont="1" applyFill="1" applyBorder="1" applyAlignment="1" applyProtection="1">
      <alignment vertical="center" wrapText="1"/>
    </xf>
    <xf numFmtId="0" fontId="66" fillId="5" borderId="7" xfId="0" applyFont="1" applyFill="1" applyBorder="1" applyAlignment="1" applyProtection="1">
      <alignment horizontal="center" vertical="center" wrapText="1"/>
    </xf>
    <xf numFmtId="0" fontId="64" fillId="0" borderId="0" xfId="0" applyFont="1" applyFill="1" applyBorder="1" applyAlignment="1" applyProtection="1">
      <alignment horizontal="center" vertical="center" wrapText="1"/>
    </xf>
    <xf numFmtId="0" fontId="64" fillId="5" borderId="0" xfId="0" applyFont="1" applyFill="1" applyBorder="1" applyAlignment="1" applyProtection="1">
      <alignment horizontal="justify" vertical="center" wrapText="1"/>
    </xf>
    <xf numFmtId="3" fontId="64" fillId="5" borderId="0" xfId="2" applyNumberFormat="1" applyFont="1" applyFill="1" applyBorder="1" applyAlignment="1" applyProtection="1">
      <alignment horizontal="center" vertical="center"/>
    </xf>
    <xf numFmtId="0" fontId="57" fillId="0" borderId="0" xfId="2" applyNumberFormat="1" applyFont="1" applyFill="1" applyBorder="1" applyAlignment="1" applyProtection="1">
      <alignment horizontal="right" vertical="center"/>
    </xf>
    <xf numFmtId="164" fontId="64" fillId="0" borderId="10" xfId="2" applyFont="1" applyFill="1" applyBorder="1" applyAlignment="1" applyProtection="1">
      <alignment vertical="center"/>
    </xf>
    <xf numFmtId="164" fontId="64" fillId="0" borderId="0" xfId="2" applyFont="1" applyFill="1" applyBorder="1" applyAlignment="1" applyProtection="1">
      <alignment vertical="center"/>
    </xf>
    <xf numFmtId="0" fontId="58" fillId="0" borderId="0" xfId="3" applyFont="1" applyBorder="1" applyAlignment="1" applyProtection="1">
      <alignment vertical="center"/>
    </xf>
    <xf numFmtId="0" fontId="58" fillId="0" borderId="0" xfId="0" applyFont="1" applyBorder="1" applyAlignment="1" applyProtection="1">
      <alignment vertical="center"/>
    </xf>
    <xf numFmtId="164" fontId="58" fillId="0" borderId="0" xfId="0" applyNumberFormat="1" applyFont="1" applyBorder="1" applyAlignment="1" applyProtection="1">
      <alignment vertical="center"/>
    </xf>
    <xf numFmtId="0" fontId="58" fillId="0" borderId="0" xfId="0" applyNumberFormat="1" applyFont="1" applyBorder="1" applyAlignment="1" applyProtection="1">
      <alignment horizontal="right" vertical="center"/>
    </xf>
    <xf numFmtId="44" fontId="57" fillId="0" borderId="0" xfId="3" applyNumberFormat="1" applyFont="1" applyAlignment="1" applyProtection="1">
      <alignment vertical="center"/>
    </xf>
    <xf numFmtId="0" fontId="66" fillId="14" borderId="50" xfId="0" applyFont="1" applyFill="1" applyBorder="1" applyAlignment="1" applyProtection="1">
      <alignment vertical="center" wrapText="1"/>
    </xf>
    <xf numFmtId="0" fontId="66" fillId="0" borderId="50" xfId="0" applyFont="1" applyBorder="1" applyAlignment="1" applyProtection="1">
      <alignment vertical="center" wrapText="1"/>
    </xf>
    <xf numFmtId="0" fontId="66" fillId="0" borderId="57" xfId="0" applyFont="1" applyFill="1" applyBorder="1" applyAlignment="1" applyProtection="1">
      <alignment horizontal="center" vertical="center" wrapText="1"/>
    </xf>
    <xf numFmtId="4" fontId="64" fillId="5" borderId="57" xfId="2" applyNumberFormat="1" applyFont="1" applyFill="1" applyBorder="1" applyAlignment="1" applyProtection="1">
      <alignment vertical="center"/>
    </xf>
    <xf numFmtId="0" fontId="66" fillId="0" borderId="0" xfId="0" applyFont="1" applyFill="1" applyBorder="1" applyAlignment="1" applyProtection="1">
      <alignment vertical="center" wrapText="1"/>
    </xf>
    <xf numFmtId="0" fontId="64" fillId="0" borderId="0" xfId="0" applyFont="1" applyFill="1" applyBorder="1" applyAlignment="1" applyProtection="1">
      <alignment horizontal="justify" vertical="center" wrapText="1"/>
    </xf>
    <xf numFmtId="3" fontId="64" fillId="0" borderId="0" xfId="2" applyNumberFormat="1" applyFont="1" applyFill="1" applyBorder="1" applyAlignment="1" applyProtection="1">
      <alignment horizontal="center" vertical="center"/>
    </xf>
    <xf numFmtId="164" fontId="64" fillId="0" borderId="7" xfId="2" applyFont="1" applyFill="1" applyBorder="1" applyAlignment="1" applyProtection="1">
      <alignment vertical="center"/>
    </xf>
    <xf numFmtId="44" fontId="57" fillId="0" borderId="0" xfId="0" applyNumberFormat="1" applyFont="1" applyBorder="1" applyAlignment="1" applyProtection="1">
      <alignment horizontal="right" vertical="center"/>
    </xf>
    <xf numFmtId="164" fontId="64" fillId="0" borderId="11" xfId="2" applyFont="1" applyFill="1" applyBorder="1" applyAlignment="1" applyProtection="1">
      <alignment vertical="center"/>
    </xf>
    <xf numFmtId="0" fontId="66" fillId="0" borderId="0" xfId="0" applyFont="1" applyBorder="1" applyAlignment="1" applyProtection="1">
      <alignment vertical="center" wrapText="1"/>
    </xf>
    <xf numFmtId="164" fontId="64" fillId="5" borderId="29" xfId="2" applyFont="1" applyFill="1" applyBorder="1" applyAlignment="1" applyProtection="1">
      <alignment vertical="center"/>
    </xf>
    <xf numFmtId="164" fontId="64" fillId="5" borderId="0" xfId="2" applyFont="1" applyFill="1" applyBorder="1" applyAlignment="1" applyProtection="1">
      <alignment vertical="center"/>
    </xf>
    <xf numFmtId="164" fontId="58" fillId="16" borderId="12" xfId="0" applyNumberFormat="1" applyFont="1" applyFill="1" applyBorder="1" applyAlignment="1" applyProtection="1">
      <alignment vertical="center"/>
    </xf>
    <xf numFmtId="164" fontId="58" fillId="5" borderId="0" xfId="0" applyNumberFormat="1" applyFont="1" applyFill="1" applyBorder="1" applyAlignment="1" applyProtection="1">
      <alignment vertical="center"/>
    </xf>
    <xf numFmtId="164" fontId="57" fillId="5" borderId="0" xfId="0" applyNumberFormat="1" applyFont="1" applyFill="1" applyBorder="1" applyAlignment="1" applyProtection="1">
      <alignment vertical="center"/>
    </xf>
    <xf numFmtId="0" fontId="29" fillId="0" borderId="0" xfId="3" applyFont="1" applyBorder="1" applyAlignment="1" applyProtection="1">
      <alignment vertical="center"/>
    </xf>
    <xf numFmtId="0" fontId="59" fillId="0" borderId="0" xfId="3" applyFont="1" applyBorder="1" applyAlignment="1" applyProtection="1">
      <alignment vertical="center"/>
    </xf>
    <xf numFmtId="0" fontId="60" fillId="28" borderId="61" xfId="0" applyFont="1" applyFill="1" applyBorder="1" applyAlignment="1" applyProtection="1">
      <alignment horizontal="center" vertical="center" wrapText="1"/>
    </xf>
    <xf numFmtId="0" fontId="57" fillId="0" borderId="7" xfId="3" applyFont="1" applyFill="1" applyBorder="1" applyAlignment="1" applyProtection="1">
      <alignment horizontal="center" vertical="center"/>
    </xf>
    <xf numFmtId="0" fontId="66" fillId="5" borderId="7" xfId="0" applyFont="1" applyFill="1" applyBorder="1" applyAlignment="1" applyProtection="1">
      <alignment vertical="center" wrapText="1"/>
    </xf>
    <xf numFmtId="10" fontId="64" fillId="0" borderId="7" xfId="1" applyNumberFormat="1" applyFont="1" applyFill="1" applyBorder="1" applyAlignment="1" applyProtection="1">
      <alignment horizontal="center" vertical="center"/>
    </xf>
    <xf numFmtId="4" fontId="64" fillId="0" borderId="49" xfId="2" applyNumberFormat="1" applyFont="1" applyFill="1" applyBorder="1" applyAlignment="1" applyProtection="1">
      <alignment vertical="center"/>
    </xf>
    <xf numFmtId="0" fontId="57" fillId="14" borderId="7" xfId="3" applyFont="1" applyFill="1" applyBorder="1" applyAlignment="1" applyProtection="1">
      <alignment horizontal="center" vertical="center"/>
    </xf>
    <xf numFmtId="0" fontId="66" fillId="14" borderId="7" xfId="0" applyFont="1" applyFill="1" applyBorder="1" applyAlignment="1" applyProtection="1">
      <alignment vertical="center" wrapText="1"/>
    </xf>
    <xf numFmtId="0" fontId="66" fillId="0" borderId="7" xfId="0" applyFont="1" applyFill="1" applyBorder="1" applyAlignment="1" applyProtection="1">
      <alignment vertical="center" wrapText="1"/>
    </xf>
    <xf numFmtId="0" fontId="94" fillId="5" borderId="7" xfId="0" applyFont="1" applyFill="1" applyBorder="1" applyAlignment="1" applyProtection="1">
      <alignment vertical="center" wrapText="1"/>
    </xf>
    <xf numFmtId="0" fontId="94" fillId="14" borderId="7" xfId="0" applyFont="1" applyFill="1" applyBorder="1" applyAlignment="1" applyProtection="1">
      <alignment vertical="center" wrapText="1"/>
    </xf>
    <xf numFmtId="164" fontId="64" fillId="0" borderId="30" xfId="2" applyFont="1" applyFill="1" applyBorder="1" applyAlignment="1" applyProtection="1">
      <alignment horizontal="right" vertical="center"/>
    </xf>
    <xf numFmtId="164" fontId="65" fillId="0" borderId="7" xfId="2" applyFont="1" applyFill="1" applyBorder="1" applyAlignment="1" applyProtection="1">
      <alignment vertical="center"/>
    </xf>
    <xf numFmtId="44" fontId="58" fillId="0" borderId="12" xfId="2" applyNumberFormat="1" applyFont="1" applyFill="1" applyBorder="1" applyAlignment="1" applyProtection="1">
      <alignment vertical="center"/>
    </xf>
    <xf numFmtId="0" fontId="60" fillId="28" borderId="48" xfId="0" applyFont="1" applyFill="1" applyBorder="1" applyAlignment="1" applyProtection="1">
      <alignment horizontal="center" vertical="center" wrapText="1"/>
    </xf>
    <xf numFmtId="0" fontId="60" fillId="28" borderId="58" xfId="0" applyFont="1" applyFill="1" applyBorder="1" applyAlignment="1" applyProtection="1">
      <alignment horizontal="center" vertical="center" wrapText="1"/>
    </xf>
    <xf numFmtId="0" fontId="57" fillId="5" borderId="7" xfId="3" applyFont="1" applyFill="1" applyBorder="1" applyAlignment="1" applyProtection="1">
      <alignment horizontal="center" vertical="center"/>
    </xf>
    <xf numFmtId="4" fontId="57" fillId="0" borderId="3" xfId="2" applyNumberFormat="1" applyFont="1" applyFill="1" applyBorder="1" applyAlignment="1" applyProtection="1">
      <alignment vertical="center"/>
    </xf>
    <xf numFmtId="4" fontId="57" fillId="0" borderId="7" xfId="2" applyNumberFormat="1" applyFont="1" applyFill="1" applyBorder="1" applyAlignment="1" applyProtection="1">
      <alignment vertical="center"/>
    </xf>
    <xf numFmtId="0" fontId="57" fillId="0" borderId="7" xfId="3" applyFont="1" applyBorder="1" applyAlignment="1" applyProtection="1">
      <alignment horizontal="center" vertical="center"/>
    </xf>
    <xf numFmtId="0" fontId="57" fillId="0" borderId="0" xfId="3" applyFont="1" applyBorder="1" applyAlignment="1" applyProtection="1">
      <alignment horizontal="center" vertical="center"/>
    </xf>
    <xf numFmtId="43" fontId="58" fillId="0" borderId="7" xfId="0" applyNumberFormat="1" applyFont="1" applyBorder="1" applyProtection="1"/>
    <xf numFmtId="43" fontId="58" fillId="0" borderId="7" xfId="2" applyNumberFormat="1" applyFont="1" applyFill="1" applyBorder="1" applyAlignment="1" applyProtection="1">
      <alignment horizontal="right" vertical="center"/>
    </xf>
    <xf numFmtId="164" fontId="58" fillId="0" borderId="7" xfId="2" applyFont="1" applyFill="1" applyBorder="1" applyAlignment="1" applyProtection="1">
      <alignment vertical="center"/>
    </xf>
    <xf numFmtId="164" fontId="57" fillId="0" borderId="0" xfId="2" applyFont="1" applyFill="1" applyBorder="1" applyAlignment="1" applyProtection="1">
      <alignment horizontal="right" vertical="center"/>
    </xf>
    <xf numFmtId="164" fontId="57" fillId="0" borderId="0" xfId="2" applyFont="1" applyFill="1" applyBorder="1" applyAlignment="1" applyProtection="1">
      <alignment vertical="center"/>
    </xf>
    <xf numFmtId="0" fontId="68" fillId="0" borderId="0" xfId="0" applyFont="1" applyFill="1" applyBorder="1" applyAlignment="1" applyProtection="1">
      <alignment vertical="center" wrapText="1"/>
    </xf>
    <xf numFmtId="0" fontId="66" fillId="0" borderId="7" xfId="0" applyFont="1" applyBorder="1" applyAlignment="1" applyProtection="1">
      <alignment vertical="center" wrapText="1"/>
    </xf>
    <xf numFmtId="0" fontId="66" fillId="0" borderId="9" xfId="0" applyFont="1" applyFill="1" applyBorder="1" applyAlignment="1" applyProtection="1">
      <alignment horizontal="center" vertical="center" wrapText="1"/>
    </xf>
    <xf numFmtId="0" fontId="66" fillId="5" borderId="52" xfId="0" applyFont="1" applyFill="1" applyBorder="1" applyAlignment="1" applyProtection="1">
      <alignment horizontal="center" vertical="center" wrapText="1"/>
    </xf>
    <xf numFmtId="4" fontId="64" fillId="0" borderId="10" xfId="2" applyNumberFormat="1" applyFont="1" applyFill="1" applyBorder="1" applyAlignment="1" applyProtection="1">
      <alignment vertical="center"/>
    </xf>
    <xf numFmtId="164" fontId="58" fillId="0" borderId="7" xfId="0" applyNumberFormat="1" applyFont="1" applyBorder="1" applyAlignment="1" applyProtection="1">
      <alignment horizontal="right" vertical="center"/>
    </xf>
    <xf numFmtId="0" fontId="73" fillId="0" borderId="0" xfId="3" applyFont="1" applyBorder="1" applyAlignment="1" applyProtection="1">
      <alignment horizontal="left" vertical="center"/>
    </xf>
    <xf numFmtId="0" fontId="73" fillId="0" borderId="0" xfId="3" applyFont="1" applyBorder="1" applyAlignment="1" applyProtection="1"/>
    <xf numFmtId="0" fontId="73" fillId="0" borderId="54" xfId="3" applyFont="1" applyBorder="1" applyAlignment="1" applyProtection="1"/>
    <xf numFmtId="0" fontId="0" fillId="0" borderId="75" xfId="0" applyBorder="1" applyProtection="1"/>
    <xf numFmtId="0" fontId="57" fillId="0" borderId="0" xfId="0" applyFont="1" applyBorder="1" applyProtection="1"/>
    <xf numFmtId="0" fontId="60" fillId="0" borderId="0" xfId="0" applyFont="1" applyFill="1" applyBorder="1" applyAlignment="1" applyProtection="1">
      <alignment horizontal="center" vertical="center" wrapText="1"/>
    </xf>
    <xf numFmtId="44" fontId="60" fillId="0" borderId="0" xfId="0" applyNumberFormat="1" applyFont="1" applyFill="1" applyBorder="1" applyAlignment="1" applyProtection="1">
      <alignment horizontal="center" vertical="center" wrapText="1"/>
    </xf>
    <xf numFmtId="164" fontId="58" fillId="0" borderId="0" xfId="0" applyNumberFormat="1" applyFont="1" applyFill="1" applyBorder="1" applyAlignment="1" applyProtection="1">
      <alignment vertical="center"/>
    </xf>
    <xf numFmtId="0" fontId="57" fillId="0" borderId="0" xfId="3" applyFont="1" applyAlignment="1" applyProtection="1">
      <alignment horizontal="right" vertical="top" wrapText="1"/>
    </xf>
    <xf numFmtId="0" fontId="57" fillId="0" borderId="0" xfId="3" applyFont="1" applyAlignment="1" applyProtection="1">
      <alignment horizontal="left" vertical="top" wrapText="1"/>
    </xf>
    <xf numFmtId="0" fontId="69" fillId="12" borderId="12" xfId="0" applyFont="1" applyFill="1" applyBorder="1" applyAlignment="1" applyProtection="1">
      <alignment horizontal="center" vertical="center"/>
    </xf>
    <xf numFmtId="0" fontId="57" fillId="0" borderId="0" xfId="3" applyFont="1" applyAlignment="1" applyProtection="1">
      <alignment horizontal="center" vertical="center"/>
    </xf>
    <xf numFmtId="0" fontId="57" fillId="31" borderId="0" xfId="3" applyFont="1" applyFill="1" applyAlignment="1" applyProtection="1">
      <alignment vertical="center"/>
    </xf>
    <xf numFmtId="0" fontId="57" fillId="32" borderId="0" xfId="3" applyFont="1" applyFill="1" applyAlignment="1" applyProtection="1">
      <alignment vertical="center"/>
    </xf>
    <xf numFmtId="0" fontId="62" fillId="0" borderId="0" xfId="0" applyFont="1" applyAlignment="1" applyProtection="1">
      <alignment horizontal="justify" vertical="center"/>
    </xf>
    <xf numFmtId="0" fontId="57" fillId="29" borderId="8" xfId="3" applyFont="1" applyFill="1" applyBorder="1" applyAlignment="1" applyProtection="1">
      <alignment horizontal="center" vertical="center"/>
    </xf>
    <xf numFmtId="0" fontId="71" fillId="0" borderId="53" xfId="3" applyFont="1" applyBorder="1" applyAlignment="1" applyProtection="1">
      <alignment vertical="center"/>
    </xf>
    <xf numFmtId="0" fontId="59" fillId="0" borderId="53" xfId="3" applyFont="1" applyBorder="1" applyAlignment="1" applyProtection="1">
      <alignment vertical="center"/>
    </xf>
    <xf numFmtId="0" fontId="60" fillId="28" borderId="6" xfId="0" applyFont="1" applyFill="1" applyBorder="1" applyAlignment="1" applyProtection="1">
      <alignment horizontal="center" vertical="center" wrapText="1"/>
    </xf>
    <xf numFmtId="0" fontId="64" fillId="0" borderId="0" xfId="0" applyFont="1" applyProtection="1"/>
    <xf numFmtId="0" fontId="57" fillId="0" borderId="7" xfId="0" applyFont="1" applyBorder="1" applyAlignment="1" applyProtection="1">
      <alignment horizontal="center"/>
    </xf>
    <xf numFmtId="2" fontId="64" fillId="0" borderId="49" xfId="2" applyNumberFormat="1" applyFont="1" applyFill="1" applyBorder="1" applyAlignment="1" applyProtection="1">
      <alignment horizontal="center" vertical="center"/>
    </xf>
    <xf numFmtId="0" fontId="64" fillId="0" borderId="7" xfId="0" applyFont="1" applyFill="1" applyBorder="1" applyAlignment="1" applyProtection="1">
      <alignment horizontal="justify" vertical="center" wrapText="1"/>
    </xf>
    <xf numFmtId="3" fontId="64" fillId="0" borderId="6" xfId="2" applyNumberFormat="1" applyFont="1" applyFill="1" applyBorder="1" applyAlignment="1" applyProtection="1">
      <alignment horizontal="center" vertical="center"/>
    </xf>
    <xf numFmtId="2" fontId="64" fillId="14" borderId="6" xfId="2" applyNumberFormat="1" applyFont="1" applyFill="1" applyBorder="1" applyAlignment="1" applyProtection="1">
      <alignment horizontal="center" vertical="center"/>
    </xf>
    <xf numFmtId="2" fontId="64" fillId="14" borderId="7" xfId="2" applyNumberFormat="1" applyFont="1" applyFill="1" applyBorder="1" applyAlignment="1" applyProtection="1">
      <alignment horizontal="center" vertical="center"/>
    </xf>
    <xf numFmtId="2" fontId="64" fillId="0" borderId="45" xfId="2" applyNumberFormat="1" applyFont="1" applyFill="1" applyBorder="1" applyAlignment="1" applyProtection="1">
      <alignment horizontal="center" vertical="center"/>
    </xf>
    <xf numFmtId="0" fontId="66" fillId="0" borderId="45" xfId="0" applyFont="1" applyFill="1" applyBorder="1" applyAlignment="1" applyProtection="1">
      <alignment vertical="center" wrapText="1"/>
    </xf>
    <xf numFmtId="0" fontId="85" fillId="0" borderId="0" xfId="3" applyFont="1" applyBorder="1" applyAlignment="1" applyProtection="1">
      <alignment vertical="top" wrapText="1"/>
    </xf>
    <xf numFmtId="44" fontId="60" fillId="0" borderId="24" xfId="0" applyNumberFormat="1" applyFont="1" applyFill="1" applyBorder="1" applyAlignment="1" applyProtection="1">
      <alignment horizontal="center" vertical="center" wrapText="1"/>
    </xf>
    <xf numFmtId="0" fontId="60" fillId="28" borderId="51" xfId="0" applyFont="1" applyFill="1" applyBorder="1" applyAlignment="1" applyProtection="1">
      <alignment horizontal="center" vertical="center" wrapText="1"/>
    </xf>
    <xf numFmtId="0" fontId="96" fillId="0" borderId="7" xfId="3" applyFont="1" applyBorder="1" applyAlignment="1" applyProtection="1">
      <alignment horizontal="center" vertical="center"/>
    </xf>
    <xf numFmtId="0" fontId="95" fillId="5" borderId="7" xfId="0" applyFont="1" applyFill="1" applyBorder="1" applyAlignment="1" applyProtection="1">
      <alignment vertical="center" wrapText="1"/>
    </xf>
    <xf numFmtId="4" fontId="64" fillId="5" borderId="50" xfId="2" applyNumberFormat="1" applyFont="1" applyFill="1" applyBorder="1" applyAlignment="1" applyProtection="1">
      <alignment vertical="center"/>
    </xf>
    <xf numFmtId="4" fontId="64" fillId="0" borderId="7" xfId="0" applyNumberFormat="1" applyFont="1" applyBorder="1" applyAlignment="1" applyProtection="1">
      <alignment vertical="center"/>
    </xf>
    <xf numFmtId="4" fontId="64" fillId="0" borderId="56" xfId="2" applyNumberFormat="1" applyFont="1" applyFill="1" applyBorder="1" applyAlignment="1" applyProtection="1">
      <alignment vertical="center"/>
    </xf>
    <xf numFmtId="4" fontId="64" fillId="5" borderId="72" xfId="2" applyNumberFormat="1" applyFont="1" applyFill="1" applyBorder="1" applyAlignment="1" applyProtection="1">
      <alignment vertical="center"/>
    </xf>
    <xf numFmtId="0" fontId="68" fillId="0" borderId="30" xfId="0" applyFont="1" applyFill="1" applyBorder="1" applyAlignment="1" applyProtection="1">
      <alignment vertical="center" wrapText="1"/>
    </xf>
    <xf numFmtId="3" fontId="57" fillId="0" borderId="0" xfId="2" applyNumberFormat="1" applyFont="1" applyFill="1" applyBorder="1" applyAlignment="1" applyProtection="1">
      <alignment horizontal="right" vertical="center"/>
    </xf>
    <xf numFmtId="44" fontId="57" fillId="0" borderId="18" xfId="2" applyNumberFormat="1" applyFont="1" applyFill="1" applyBorder="1" applyAlignment="1" applyProtection="1">
      <alignment vertical="center"/>
    </xf>
    <xf numFmtId="44" fontId="57" fillId="0" borderId="17" xfId="2" applyNumberFormat="1" applyFont="1" applyFill="1" applyBorder="1" applyAlignment="1" applyProtection="1">
      <alignment vertical="center"/>
    </xf>
    <xf numFmtId="164" fontId="57" fillId="0" borderId="0" xfId="0" applyNumberFormat="1" applyFont="1" applyBorder="1" applyAlignment="1" applyProtection="1">
      <alignment horizontal="right" vertical="center"/>
    </xf>
    <xf numFmtId="44" fontId="58" fillId="0" borderId="10" xfId="0" applyNumberFormat="1" applyFont="1" applyBorder="1" applyAlignment="1" applyProtection="1">
      <alignment vertical="center"/>
    </xf>
    <xf numFmtId="164" fontId="58" fillId="0" borderId="0" xfId="0" applyNumberFormat="1" applyFont="1" applyBorder="1" applyAlignment="1" applyProtection="1">
      <alignment vertical="center" wrapText="1"/>
    </xf>
    <xf numFmtId="0" fontId="64" fillId="0" borderId="7" xfId="3" applyFont="1" applyBorder="1" applyAlignment="1" applyProtection="1">
      <alignment horizontal="center" vertical="center"/>
    </xf>
    <xf numFmtId="0" fontId="67" fillId="5" borderId="9" xfId="0" applyFont="1" applyFill="1" applyBorder="1" applyAlignment="1" applyProtection="1">
      <alignment horizontal="center" vertical="center" wrapText="1"/>
    </xf>
    <xf numFmtId="0" fontId="67" fillId="5" borderId="7" xfId="0" applyFont="1" applyFill="1" applyBorder="1" applyAlignment="1" applyProtection="1">
      <alignment horizontal="center" vertical="center" wrapText="1"/>
    </xf>
    <xf numFmtId="0" fontId="67" fillId="5" borderId="52" xfId="0" applyFont="1" applyFill="1" applyBorder="1" applyAlignment="1" applyProtection="1">
      <alignment horizontal="center" vertical="center" wrapText="1"/>
    </xf>
    <xf numFmtId="164" fontId="58" fillId="0" borderId="12" xfId="2" applyFont="1" applyFill="1" applyBorder="1" applyAlignment="1" applyProtection="1">
      <alignment vertical="center"/>
    </xf>
    <xf numFmtId="0" fontId="13" fillId="0" borderId="0" xfId="3" applyFont="1" applyFill="1" applyProtection="1"/>
    <xf numFmtId="0" fontId="13" fillId="0" borderId="0" xfId="3" applyFont="1" applyProtection="1"/>
    <xf numFmtId="0" fontId="13" fillId="0" borderId="0" xfId="3" applyFont="1" applyFill="1" applyAlignment="1" applyProtection="1">
      <alignment vertical="center"/>
    </xf>
    <xf numFmtId="0" fontId="13" fillId="0" borderId="0" xfId="3" applyFont="1" applyAlignment="1" applyProtection="1">
      <alignment vertical="center"/>
    </xf>
    <xf numFmtId="0" fontId="2" fillId="5" borderId="0" xfId="0" applyFont="1" applyFill="1" applyProtection="1"/>
    <xf numFmtId="0" fontId="2" fillId="0" borderId="0" xfId="0" applyFont="1" applyProtection="1"/>
    <xf numFmtId="0" fontId="12" fillId="0" borderId="0" xfId="3" applyFont="1" applyFill="1" applyAlignment="1" applyProtection="1">
      <alignment vertical="center"/>
    </xf>
    <xf numFmtId="0" fontId="12" fillId="0" borderId="0" xfId="3" applyFont="1" applyAlignment="1" applyProtection="1">
      <alignment vertical="center"/>
    </xf>
    <xf numFmtId="4" fontId="12" fillId="0" borderId="0" xfId="3" applyNumberFormat="1" applyFont="1" applyFill="1" applyBorder="1" applyAlignment="1" applyProtection="1">
      <alignment horizontal="center" vertical="center"/>
    </xf>
    <xf numFmtId="4" fontId="12" fillId="0" borderId="0" xfId="3" applyNumberFormat="1" applyFont="1" applyFill="1" applyBorder="1" applyAlignment="1" applyProtection="1">
      <alignment vertical="center"/>
    </xf>
    <xf numFmtId="4" fontId="2" fillId="0" borderId="0" xfId="0" applyNumberFormat="1" applyFont="1" applyBorder="1" applyAlignment="1" applyProtection="1">
      <alignment vertical="center"/>
    </xf>
    <xf numFmtId="0" fontId="2" fillId="2" borderId="0" xfId="0" applyFont="1" applyFill="1" applyProtection="1"/>
    <xf numFmtId="0" fontId="4" fillId="0" borderId="0" xfId="0" applyFont="1" applyBorder="1" applyAlignment="1" applyProtection="1">
      <alignment horizontal="center" vertical="center" wrapText="1"/>
    </xf>
    <xf numFmtId="0" fontId="2" fillId="0" borderId="0" xfId="0" applyFont="1" applyAlignment="1" applyProtection="1">
      <alignment horizontal="left" vertical="center"/>
    </xf>
    <xf numFmtId="0" fontId="12" fillId="0" borderId="0" xfId="0" applyFont="1" applyFill="1" applyProtection="1"/>
    <xf numFmtId="165" fontId="2" fillId="23" borderId="39" xfId="0" applyNumberFormat="1" applyFont="1" applyFill="1" applyBorder="1" applyAlignment="1" applyProtection="1">
      <alignment horizontal="center"/>
    </xf>
    <xf numFmtId="0" fontId="4" fillId="9" borderId="0" xfId="0" applyFont="1" applyFill="1" applyBorder="1" applyAlignment="1" applyProtection="1">
      <alignment horizontal="center" vertical="center" wrapText="1"/>
    </xf>
    <xf numFmtId="0" fontId="2" fillId="5" borderId="39" xfId="0" applyFont="1" applyFill="1" applyBorder="1" applyAlignment="1" applyProtection="1">
      <alignment horizontal="center" vertical="center"/>
    </xf>
    <xf numFmtId="4" fontId="2" fillId="9" borderId="0" xfId="0" applyNumberFormat="1" applyFont="1" applyFill="1" applyBorder="1" applyAlignment="1" applyProtection="1">
      <alignment horizontal="center" vertical="center"/>
    </xf>
    <xf numFmtId="4" fontId="4" fillId="8" borderId="0" xfId="0" applyNumberFormat="1" applyFont="1" applyFill="1" applyBorder="1" applyAlignment="1" applyProtection="1">
      <alignment horizontal="center" vertical="center"/>
    </xf>
    <xf numFmtId="0" fontId="2" fillId="26" borderId="39" xfId="0" applyFont="1" applyFill="1" applyBorder="1" applyAlignment="1" applyProtection="1">
      <alignment horizontal="center" vertical="center"/>
    </xf>
    <xf numFmtId="4" fontId="2" fillId="26" borderId="0" xfId="0" applyNumberFormat="1" applyFont="1" applyFill="1" applyBorder="1" applyAlignment="1" applyProtection="1">
      <alignment horizontal="center" vertical="center"/>
    </xf>
    <xf numFmtId="0" fontId="2" fillId="5" borderId="0" xfId="0" applyFont="1" applyFill="1" applyBorder="1" applyAlignment="1" applyProtection="1">
      <alignment horizontal="center" vertical="center"/>
    </xf>
    <xf numFmtId="0" fontId="12" fillId="5" borderId="0" xfId="0" applyFont="1" applyFill="1" applyProtection="1"/>
    <xf numFmtId="0" fontId="12" fillId="0" borderId="0" xfId="3" applyFont="1" applyFill="1" applyAlignment="1" applyProtection="1">
      <alignment horizontal="left" vertical="center"/>
    </xf>
    <xf numFmtId="4" fontId="2" fillId="17" borderId="0" xfId="0" applyNumberFormat="1" applyFont="1" applyFill="1" applyBorder="1" applyAlignment="1" applyProtection="1">
      <alignment horizontal="center" vertical="center"/>
    </xf>
    <xf numFmtId="4" fontId="2" fillId="17" borderId="0" xfId="0" applyNumberFormat="1" applyFont="1" applyFill="1" applyBorder="1" applyAlignment="1" applyProtection="1">
      <alignment vertical="center"/>
    </xf>
    <xf numFmtId="0" fontId="2" fillId="0" borderId="0" xfId="0" applyFont="1" applyAlignment="1" applyProtection="1">
      <alignment vertical="center"/>
    </xf>
    <xf numFmtId="0" fontId="12" fillId="5" borderId="0" xfId="0" applyFont="1" applyFill="1" applyAlignment="1" applyProtection="1">
      <alignment horizontal="left" vertical="center"/>
    </xf>
    <xf numFmtId="4" fontId="12" fillId="17" borderId="0" xfId="0" applyNumberFormat="1" applyFont="1" applyFill="1" applyBorder="1" applyAlignment="1" applyProtection="1">
      <alignment horizontal="center" vertical="center"/>
    </xf>
    <xf numFmtId="4" fontId="12" fillId="17" borderId="0" xfId="0" applyNumberFormat="1" applyFont="1" applyFill="1" applyBorder="1" applyAlignment="1" applyProtection="1">
      <alignment vertical="center"/>
    </xf>
    <xf numFmtId="4" fontId="12" fillId="17" borderId="0" xfId="0" applyNumberFormat="1" applyFont="1" applyFill="1" applyBorder="1" applyAlignment="1" applyProtection="1">
      <alignment horizontal="center" vertical="center" wrapText="1"/>
    </xf>
    <xf numFmtId="4" fontId="12" fillId="17" borderId="0" xfId="0" applyNumberFormat="1" applyFont="1" applyFill="1" applyBorder="1" applyAlignment="1" applyProtection="1">
      <alignment vertical="center" wrapText="1"/>
    </xf>
    <xf numFmtId="0" fontId="12" fillId="0" borderId="0" xfId="0" applyFont="1" applyAlignment="1" applyProtection="1">
      <alignment vertical="center" wrapText="1"/>
    </xf>
    <xf numFmtId="0" fontId="2" fillId="0" borderId="0" xfId="3" applyFill="1" applyAlignment="1" applyProtection="1">
      <alignment horizontal="left" vertical="center"/>
    </xf>
    <xf numFmtId="0" fontId="17" fillId="0" borderId="0" xfId="3" applyFont="1" applyFill="1" applyAlignment="1" applyProtection="1">
      <alignment vertical="center"/>
    </xf>
    <xf numFmtId="2" fontId="12" fillId="0" borderId="0" xfId="3" applyNumberFormat="1" applyFont="1" applyFill="1" applyAlignment="1" applyProtection="1">
      <alignment vertical="center"/>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left" vertical="center" wrapText="1"/>
    </xf>
    <xf numFmtId="0" fontId="21" fillId="5" borderId="0" xfId="0" applyFont="1" applyFill="1" applyBorder="1" applyAlignment="1" applyProtection="1">
      <alignment horizontal="right"/>
    </xf>
    <xf numFmtId="0" fontId="43" fillId="5" borderId="0" xfId="0" applyFont="1" applyFill="1" applyBorder="1" applyAlignment="1" applyProtection="1">
      <alignment horizontal="left" wrapText="1"/>
    </xf>
    <xf numFmtId="0" fontId="5" fillId="0" borderId="76" xfId="0" applyFont="1" applyBorder="1" applyProtection="1"/>
    <xf numFmtId="0" fontId="5" fillId="0" borderId="19" xfId="0" applyFont="1" applyBorder="1" applyAlignment="1" applyProtection="1">
      <alignment vertical="center"/>
    </xf>
    <xf numFmtId="1" fontId="12" fillId="5" borderId="8" xfId="0" applyNumberFormat="1" applyFont="1" applyFill="1" applyBorder="1" applyAlignment="1" applyProtection="1">
      <alignment horizontal="center" vertical="center"/>
    </xf>
    <xf numFmtId="4" fontId="17" fillId="6" borderId="7" xfId="3" applyNumberFormat="1"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2" fillId="5"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0" fontId="35" fillId="5" borderId="35" xfId="8" applyFill="1" applyBorder="1" applyAlignment="1" applyProtection="1">
      <alignment horizontal="left"/>
    </xf>
    <xf numFmtId="0" fontId="12" fillId="5" borderId="0" xfId="0" applyFont="1" applyFill="1" applyBorder="1" applyAlignment="1" applyProtection="1">
      <alignment horizontal="center"/>
    </xf>
    <xf numFmtId="0" fontId="6" fillId="8" borderId="0" xfId="0" applyFont="1" applyFill="1" applyBorder="1" applyAlignment="1" applyProtection="1">
      <alignment horizontal="center" vertical="center" wrapText="1"/>
    </xf>
    <xf numFmtId="0" fontId="17" fillId="5" borderId="0" xfId="3"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0" fontId="13" fillId="2" borderId="0" xfId="0" applyFont="1" applyFill="1" applyBorder="1" applyAlignment="1" applyProtection="1">
      <alignment horizontal="left" vertical="center" wrapText="1"/>
    </xf>
    <xf numFmtId="0" fontId="2" fillId="3" borderId="10" xfId="3" applyFont="1" applyFill="1" applyBorder="1" applyAlignment="1" applyProtection="1">
      <alignment horizontal="center" vertical="center" wrapText="1"/>
    </xf>
    <xf numFmtId="0" fontId="0" fillId="0" borderId="0" xfId="0" applyAlignment="1">
      <alignment horizontal="right"/>
    </xf>
    <xf numFmtId="0" fontId="0" fillId="6" borderId="7" xfId="0" applyFill="1" applyBorder="1" applyAlignment="1">
      <alignment horizontal="center"/>
    </xf>
    <xf numFmtId="17" fontId="0" fillId="6" borderId="7" xfId="0" applyNumberFormat="1" applyFill="1" applyBorder="1" applyAlignment="1">
      <alignment horizontal="center"/>
    </xf>
    <xf numFmtId="0" fontId="12" fillId="7" borderId="7" xfId="3" applyFont="1" applyFill="1" applyBorder="1" applyAlignment="1" applyProtection="1">
      <alignment horizontal="center" vertical="center" wrapText="1"/>
    </xf>
    <xf numFmtId="0" fontId="12" fillId="0" borderId="0" xfId="3" applyNumberFormat="1" applyFont="1" applyFill="1" applyBorder="1" applyAlignment="1" applyProtection="1">
      <alignment horizontal="center" wrapText="1"/>
    </xf>
    <xf numFmtId="4" fontId="21" fillId="7" borderId="78" xfId="0" applyNumberFormat="1" applyFont="1" applyFill="1" applyBorder="1" applyAlignment="1">
      <alignment horizontal="center" vertical="center" wrapText="1"/>
    </xf>
    <xf numFmtId="0" fontId="0" fillId="0" borderId="0" xfId="0" applyAlignment="1">
      <alignment vertical="center"/>
    </xf>
    <xf numFmtId="0" fontId="0" fillId="0" borderId="7" xfId="0" applyBorder="1" applyAlignment="1">
      <alignment horizontal="center" vertical="center"/>
    </xf>
    <xf numFmtId="0" fontId="0" fillId="0" borderId="0" xfId="0" applyAlignment="1">
      <alignment horizontal="right" vertical="center"/>
    </xf>
    <xf numFmtId="0" fontId="0" fillId="6" borderId="7" xfId="0" applyFill="1" applyBorder="1" applyAlignment="1">
      <alignment horizontal="center" vertical="center"/>
    </xf>
    <xf numFmtId="17" fontId="0" fillId="6" borderId="7" xfId="0" applyNumberFormat="1" applyFill="1" applyBorder="1" applyAlignment="1">
      <alignment horizontal="center" vertical="center"/>
    </xf>
    <xf numFmtId="0" fontId="0" fillId="0" borderId="34" xfId="0" applyBorder="1" applyAlignment="1">
      <alignment vertical="center"/>
    </xf>
    <xf numFmtId="4" fontId="21" fillId="7" borderId="79" xfId="0" applyNumberFormat="1" applyFont="1" applyFill="1" applyBorder="1" applyAlignment="1">
      <alignment horizontal="center" vertical="center" wrapText="1"/>
    </xf>
    <xf numFmtId="4" fontId="21" fillId="7" borderId="7" xfId="0" applyNumberFormat="1" applyFont="1" applyFill="1" applyBorder="1" applyAlignment="1">
      <alignment horizontal="center" vertical="center" wrapText="1"/>
    </xf>
    <xf numFmtId="0" fontId="91" fillId="0" borderId="64" xfId="0" applyFont="1" applyBorder="1" applyAlignment="1">
      <alignment horizontal="left" vertical="center" wrapText="1"/>
    </xf>
    <xf numFmtId="10" fontId="91" fillId="0" borderId="64" xfId="0" applyNumberFormat="1" applyFont="1" applyBorder="1" applyAlignment="1">
      <alignment horizontal="left" vertical="center" wrapText="1"/>
    </xf>
    <xf numFmtId="10" fontId="91" fillId="0" borderId="64" xfId="0" applyNumberFormat="1" applyFont="1" applyBorder="1" applyAlignment="1">
      <alignment horizontal="center" vertical="center" wrapText="1"/>
    </xf>
    <xf numFmtId="0" fontId="102" fillId="38" borderId="34" xfId="0" applyFont="1" applyFill="1" applyBorder="1" applyAlignment="1"/>
    <xf numFmtId="0" fontId="5" fillId="0" borderId="0" xfId="0" applyFont="1" applyFill="1" applyBorder="1" applyAlignment="1" applyProtection="1">
      <alignment horizontal="center"/>
    </xf>
    <xf numFmtId="0" fontId="5" fillId="0" borderId="0" xfId="0" applyFont="1" applyFill="1" applyBorder="1" applyProtection="1"/>
    <xf numFmtId="10" fontId="6" fillId="0" borderId="0" xfId="1" applyNumberFormat="1" applyFont="1" applyFill="1" applyBorder="1" applyAlignment="1" applyProtection="1">
      <alignment horizontal="center"/>
    </xf>
    <xf numFmtId="0" fontId="5" fillId="0" borderId="0" xfId="0" applyFont="1" applyFill="1" applyBorder="1" applyAlignment="1" applyProtection="1">
      <alignment vertical="center"/>
    </xf>
    <xf numFmtId="0" fontId="10" fillId="0" borderId="0" xfId="0" applyFont="1" applyFill="1" applyBorder="1" applyProtection="1"/>
    <xf numFmtId="10" fontId="6" fillId="0" borderId="0" xfId="1" applyNumberFormat="1" applyFont="1" applyFill="1" applyBorder="1" applyAlignment="1" applyProtection="1"/>
    <xf numFmtId="10" fontId="6" fillId="4" borderId="12" xfId="1" applyNumberFormat="1" applyFont="1" applyFill="1" applyBorder="1" applyAlignment="1" applyProtection="1">
      <alignment horizontal="center"/>
    </xf>
    <xf numFmtId="0" fontId="103" fillId="0" borderId="0" xfId="0" applyFont="1" applyFill="1" applyAlignment="1" applyProtection="1">
      <alignment horizontal="right"/>
    </xf>
    <xf numFmtId="10" fontId="2" fillId="27" borderId="7" xfId="3" applyNumberFormat="1" applyFont="1" applyFill="1" applyBorder="1" applyAlignment="1" applyProtection="1">
      <alignment horizontal="center" vertical="center" wrapText="1"/>
    </xf>
    <xf numFmtId="10" fontId="2" fillId="25" borderId="6" xfId="0" applyNumberFormat="1" applyFont="1" applyFill="1" applyBorder="1" applyAlignment="1" applyProtection="1">
      <alignment horizontal="center"/>
    </xf>
    <xf numFmtId="10" fontId="2" fillId="25" borderId="7" xfId="0" applyNumberFormat="1" applyFont="1" applyFill="1" applyBorder="1" applyAlignment="1" applyProtection="1">
      <alignment horizontal="center"/>
    </xf>
    <xf numFmtId="0" fontId="14" fillId="38" borderId="0" xfId="0" applyFont="1" applyFill="1" applyBorder="1" applyAlignment="1">
      <alignment horizontal="left" vertical="center"/>
    </xf>
    <xf numFmtId="3" fontId="5" fillId="33" borderId="7" xfId="0" applyNumberFormat="1" applyFont="1" applyFill="1" applyBorder="1" applyAlignment="1" applyProtection="1">
      <alignment horizontal="center" vertical="center"/>
    </xf>
    <xf numFmtId="44" fontId="12" fillId="33" borderId="7" xfId="0" applyNumberFormat="1" applyFont="1" applyFill="1" applyBorder="1" applyAlignment="1" applyProtection="1">
      <alignment horizontal="right" vertical="center"/>
    </xf>
    <xf numFmtId="0" fontId="5" fillId="33" borderId="7" xfId="0" applyFont="1" applyFill="1" applyBorder="1" applyAlignment="1" applyProtection="1">
      <alignment horizontal="center" vertical="center"/>
    </xf>
    <xf numFmtId="44" fontId="2" fillId="33" borderId="7" xfId="0" applyNumberFormat="1" applyFont="1" applyFill="1" applyBorder="1" applyAlignment="1" applyProtection="1">
      <alignment horizontal="right" vertical="center"/>
    </xf>
    <xf numFmtId="0" fontId="72" fillId="5" borderId="0" xfId="0" applyFont="1" applyFill="1" applyBorder="1" applyAlignment="1" applyProtection="1">
      <alignment horizontal="center"/>
    </xf>
    <xf numFmtId="4" fontId="21" fillId="7" borderId="80" xfId="0" applyNumberFormat="1" applyFont="1" applyFill="1" applyBorder="1" applyAlignment="1">
      <alignment horizontal="center" vertical="center" wrapText="1"/>
    </xf>
    <xf numFmtId="0" fontId="0" fillId="0" borderId="8" xfId="0" applyBorder="1" applyAlignment="1">
      <alignment horizontal="center" vertical="center"/>
    </xf>
    <xf numFmtId="44" fontId="0" fillId="0" borderId="7" xfId="0" applyNumberFormat="1" applyBorder="1" applyAlignment="1">
      <alignment vertical="center"/>
    </xf>
    <xf numFmtId="44" fontId="12" fillId="5" borderId="0" xfId="3" applyNumberFormat="1" applyFont="1" applyFill="1" applyBorder="1" applyAlignment="1" applyProtection="1">
      <alignment vertical="center" wrapText="1"/>
    </xf>
    <xf numFmtId="4" fontId="17" fillId="5" borderId="0" xfId="3" applyNumberFormat="1" applyFont="1" applyFill="1" applyBorder="1" applyAlignment="1" applyProtection="1">
      <alignment vertical="center" wrapText="1"/>
    </xf>
    <xf numFmtId="44" fontId="12" fillId="9" borderId="0" xfId="0" applyNumberFormat="1" applyFont="1" applyFill="1" applyBorder="1" applyAlignment="1" applyProtection="1">
      <alignment vertical="center"/>
    </xf>
    <xf numFmtId="0" fontId="8" fillId="5" borderId="0" xfId="0" applyFont="1" applyFill="1" applyBorder="1" applyAlignment="1" applyProtection="1">
      <alignment horizontal="right"/>
    </xf>
    <xf numFmtId="2" fontId="5" fillId="9" borderId="0" xfId="0" applyNumberFormat="1" applyFont="1" applyFill="1" applyBorder="1" applyAlignment="1" applyProtection="1">
      <alignment horizontal="center" vertical="center"/>
    </xf>
    <xf numFmtId="2" fontId="5" fillId="2" borderId="13" xfId="0" applyNumberFormat="1" applyFont="1" applyFill="1" applyBorder="1" applyAlignment="1" applyProtection="1">
      <alignment horizontal="center" vertical="center"/>
    </xf>
    <xf numFmtId="0" fontId="72" fillId="0" borderId="0" xfId="0" applyFont="1" applyFill="1" applyBorder="1" applyAlignment="1" applyProtection="1">
      <alignment horizontal="center"/>
    </xf>
    <xf numFmtId="0" fontId="105" fillId="2" borderId="0" xfId="3" applyFont="1" applyFill="1" applyBorder="1" applyAlignment="1" applyProtection="1">
      <alignment vertical="top"/>
    </xf>
    <xf numFmtId="0" fontId="78" fillId="0" borderId="30" xfId="0" applyFont="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4" fontId="6" fillId="0" borderId="0" xfId="0" applyNumberFormat="1" applyFont="1" applyFill="1" applyBorder="1" applyAlignment="1" applyProtection="1">
      <alignment horizontal="center" vertical="center" wrapText="1"/>
    </xf>
    <xf numFmtId="0" fontId="12" fillId="3" borderId="7" xfId="3"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vertical="center"/>
    </xf>
    <xf numFmtId="165" fontId="17" fillId="0" borderId="0" xfId="0" applyNumberFormat="1" applyFont="1" applyFill="1" applyBorder="1" applyAlignment="1" applyProtection="1">
      <alignment horizontal="right" vertical="center"/>
    </xf>
    <xf numFmtId="4" fontId="17" fillId="0" borderId="0" xfId="3" applyNumberFormat="1" applyFont="1" applyFill="1" applyBorder="1" applyAlignment="1" applyProtection="1">
      <alignment vertical="center" wrapText="1"/>
    </xf>
    <xf numFmtId="167" fontId="12" fillId="0" borderId="0" xfId="3" applyNumberFormat="1" applyFont="1" applyFill="1" applyBorder="1" applyAlignment="1" applyProtection="1">
      <alignment vertical="center" wrapText="1"/>
    </xf>
    <xf numFmtId="167" fontId="33" fillId="0" borderId="0" xfId="3" applyNumberFormat="1" applyFont="1" applyFill="1" applyBorder="1" applyAlignment="1" applyProtection="1">
      <alignment vertical="center" wrapText="1"/>
    </xf>
    <xf numFmtId="44" fontId="12" fillId="5" borderId="0" xfId="3" applyNumberFormat="1" applyFont="1" applyFill="1" applyBorder="1" applyAlignment="1" applyProtection="1">
      <alignment horizontal="center" vertical="center" wrapText="1"/>
    </xf>
    <xf numFmtId="44" fontId="12" fillId="18" borderId="7" xfId="3" applyNumberFormat="1" applyFont="1" applyFill="1" applyBorder="1" applyAlignment="1" applyProtection="1">
      <alignment horizontal="center" vertical="center" wrapText="1"/>
    </xf>
    <xf numFmtId="3" fontId="12" fillId="18" borderId="8" xfId="0" applyNumberFormat="1" applyFont="1" applyFill="1" applyBorder="1" applyAlignment="1" applyProtection="1">
      <alignment horizontal="center" vertical="center"/>
    </xf>
    <xf numFmtId="3"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29" fillId="0" borderId="34" xfId="5" applyFont="1" applyBorder="1" applyAlignment="1" applyProtection="1"/>
    <xf numFmtId="0" fontId="12" fillId="0" borderId="0" xfId="3" applyFont="1" applyFill="1" applyBorder="1" applyAlignment="1" applyProtection="1">
      <alignment vertical="center" wrapText="1"/>
    </xf>
    <xf numFmtId="0" fontId="12" fillId="2" borderId="0" xfId="0" applyFont="1" applyFill="1" applyBorder="1" applyAlignment="1" applyProtection="1">
      <alignment vertical="center" wrapText="1"/>
    </xf>
    <xf numFmtId="0" fontId="13" fillId="2" borderId="0" xfId="0" applyFont="1" applyFill="1" applyBorder="1" applyAlignment="1" applyProtection="1">
      <alignment vertical="center" wrapText="1"/>
    </xf>
    <xf numFmtId="0" fontId="12" fillId="5" borderId="0" xfId="0" applyFont="1" applyFill="1" applyBorder="1" applyAlignment="1" applyProtection="1">
      <alignment vertical="center" wrapText="1"/>
    </xf>
    <xf numFmtId="0" fontId="13" fillId="5" borderId="0" xfId="0" applyFont="1" applyFill="1" applyBorder="1" applyAlignment="1" applyProtection="1">
      <alignment vertical="center" wrapText="1"/>
    </xf>
    <xf numFmtId="0" fontId="12" fillId="2" borderId="0" xfId="3" applyFont="1" applyFill="1" applyBorder="1" applyAlignment="1" applyProtection="1">
      <alignment vertical="center" wrapText="1"/>
    </xf>
    <xf numFmtId="0" fontId="13" fillId="2" borderId="0" xfId="3" applyFont="1" applyFill="1" applyBorder="1" applyAlignment="1" applyProtection="1">
      <alignment vertical="center" wrapText="1"/>
    </xf>
    <xf numFmtId="4" fontId="92" fillId="5" borderId="13" xfId="0" applyNumberFormat="1" applyFont="1" applyFill="1" applyBorder="1" applyAlignment="1" applyProtection="1">
      <alignment horizontal="left" wrapText="1"/>
    </xf>
    <xf numFmtId="0" fontId="106" fillId="7" borderId="29" xfId="0" applyFont="1" applyFill="1" applyBorder="1" applyAlignment="1" applyProtection="1">
      <alignment horizontal="center" vertical="center" wrapText="1"/>
    </xf>
    <xf numFmtId="4" fontId="93" fillId="0" borderId="0" xfId="0" applyNumberFormat="1" applyFont="1" applyBorder="1" applyAlignment="1" applyProtection="1">
      <alignment horizontal="center" vertical="center"/>
    </xf>
    <xf numFmtId="4" fontId="93" fillId="0" borderId="0" xfId="0" applyNumberFormat="1" applyFont="1" applyBorder="1" applyAlignment="1" applyProtection="1">
      <alignment vertical="center"/>
    </xf>
    <xf numFmtId="0" fontId="93" fillId="0" borderId="0" xfId="0" applyFont="1" applyProtection="1"/>
    <xf numFmtId="10" fontId="93" fillId="2" borderId="6" xfId="1" applyNumberFormat="1" applyFont="1" applyFill="1" applyBorder="1" applyAlignment="1" applyProtection="1">
      <alignment horizontal="center" vertical="center" wrapText="1"/>
    </xf>
    <xf numFmtId="10" fontId="93" fillId="7" borderId="6" xfId="1" applyNumberFormat="1" applyFont="1" applyFill="1" applyBorder="1" applyAlignment="1" applyProtection="1">
      <alignment horizontal="center" vertical="center" wrapText="1"/>
    </xf>
    <xf numFmtId="10" fontId="93" fillId="7" borderId="7" xfId="1" applyNumberFormat="1" applyFont="1" applyFill="1" applyBorder="1" applyAlignment="1" applyProtection="1">
      <alignment horizontal="center" vertical="center" wrapText="1"/>
    </xf>
    <xf numFmtId="0" fontId="11" fillId="5" borderId="7" xfId="0" applyFont="1" applyFill="1" applyBorder="1" applyAlignment="1" applyProtection="1">
      <alignment horizontal="center" vertical="center"/>
    </xf>
    <xf numFmtId="4" fontId="11" fillId="5" borderId="7" xfId="0" applyNumberFormat="1" applyFont="1" applyFill="1" applyBorder="1" applyAlignment="1" applyProtection="1">
      <alignment horizontal="left" vertical="center" wrapText="1"/>
    </xf>
    <xf numFmtId="4" fontId="11" fillId="5" borderId="7" xfId="0" applyNumberFormat="1" applyFont="1" applyFill="1" applyBorder="1" applyAlignment="1" applyProtection="1">
      <alignment horizontal="center" vertical="center"/>
    </xf>
    <xf numFmtId="4" fontId="93" fillId="9" borderId="7" xfId="0" applyNumberFormat="1" applyFont="1" applyFill="1" applyBorder="1" applyAlignment="1" applyProtection="1">
      <alignment vertical="center"/>
    </xf>
    <xf numFmtId="4" fontId="93" fillId="9" borderId="7" xfId="0" applyNumberFormat="1" applyFont="1" applyFill="1" applyBorder="1" applyAlignment="1" applyProtection="1">
      <alignment horizontal="center" vertical="center"/>
    </xf>
    <xf numFmtId="4" fontId="106" fillId="24" borderId="7" xfId="0" applyNumberFormat="1" applyFont="1" applyFill="1" applyBorder="1" applyAlignment="1" applyProtection="1">
      <alignment horizontal="center" vertical="center"/>
    </xf>
    <xf numFmtId="0" fontId="11" fillId="5" borderId="6" xfId="0" applyFont="1" applyFill="1" applyBorder="1" applyAlignment="1" applyProtection="1">
      <alignment horizontal="center" vertical="center"/>
    </xf>
    <xf numFmtId="4" fontId="11" fillId="5" borderId="29" xfId="0" applyNumberFormat="1" applyFont="1" applyFill="1" applyBorder="1" applyAlignment="1" applyProtection="1">
      <alignment horizontal="center" vertical="center"/>
    </xf>
    <xf numFmtId="4" fontId="11" fillId="5" borderId="6" xfId="0" applyNumberFormat="1" applyFont="1" applyFill="1" applyBorder="1" applyAlignment="1" applyProtection="1">
      <alignment horizontal="center" vertical="center"/>
    </xf>
    <xf numFmtId="0" fontId="11" fillId="5" borderId="30" xfId="0" applyFont="1" applyFill="1" applyBorder="1" applyAlignment="1" applyProtection="1">
      <alignment horizontal="center" vertical="center"/>
    </xf>
    <xf numFmtId="4" fontId="11" fillId="5" borderId="30" xfId="0" applyNumberFormat="1" applyFont="1" applyFill="1" applyBorder="1" applyAlignment="1" applyProtection="1">
      <alignment horizontal="left" vertical="center" wrapText="1"/>
    </xf>
    <xf numFmtId="4" fontId="11" fillId="5" borderId="30" xfId="0" applyNumberFormat="1" applyFont="1" applyFill="1" applyBorder="1" applyAlignment="1" applyProtection="1">
      <alignment horizontal="center" vertical="center"/>
    </xf>
    <xf numFmtId="4" fontId="93" fillId="9" borderId="30" xfId="0" applyNumberFormat="1" applyFont="1" applyFill="1" applyBorder="1" applyAlignment="1" applyProtection="1">
      <alignment vertical="center"/>
    </xf>
    <xf numFmtId="4" fontId="93" fillId="9" borderId="30" xfId="0" applyNumberFormat="1" applyFont="1" applyFill="1" applyBorder="1" applyAlignment="1" applyProtection="1">
      <alignment horizontal="center" vertical="center"/>
    </xf>
    <xf numFmtId="4" fontId="106" fillId="0" borderId="30" xfId="0" applyNumberFormat="1" applyFont="1" applyFill="1" applyBorder="1" applyAlignment="1" applyProtection="1">
      <alignment horizontal="center" vertical="center"/>
    </xf>
    <xf numFmtId="0" fontId="11" fillId="5" borderId="13" xfId="0" applyFont="1" applyFill="1" applyBorder="1" applyAlignment="1" applyProtection="1">
      <alignment horizontal="center" vertical="center"/>
    </xf>
    <xf numFmtId="4" fontId="11" fillId="5" borderId="13" xfId="0" applyNumberFormat="1" applyFont="1" applyFill="1" applyBorder="1" applyAlignment="1" applyProtection="1">
      <alignment horizontal="left" vertical="center" wrapText="1"/>
    </xf>
    <xf numFmtId="4" fontId="11" fillId="5" borderId="13" xfId="0" applyNumberFormat="1" applyFont="1" applyFill="1" applyBorder="1" applyAlignment="1" applyProtection="1">
      <alignment horizontal="center" vertical="center"/>
    </xf>
    <xf numFmtId="4" fontId="93" fillId="9" borderId="13" xfId="0" applyNumberFormat="1" applyFont="1" applyFill="1" applyBorder="1" applyAlignment="1" applyProtection="1">
      <alignment vertical="center"/>
    </xf>
    <xf numFmtId="4" fontId="93" fillId="9" borderId="13" xfId="0" applyNumberFormat="1" applyFont="1" applyFill="1" applyBorder="1" applyAlignment="1" applyProtection="1">
      <alignment horizontal="center" vertical="center"/>
    </xf>
    <xf numFmtId="4" fontId="106" fillId="0" borderId="13" xfId="0" applyNumberFormat="1" applyFont="1" applyFill="1" applyBorder="1" applyAlignment="1" applyProtection="1">
      <alignment horizontal="center" vertical="center"/>
    </xf>
    <xf numFmtId="0" fontId="11" fillId="5" borderId="0" xfId="0" applyFont="1" applyFill="1" applyBorder="1" applyAlignment="1" applyProtection="1">
      <alignment horizontal="center" vertical="center"/>
    </xf>
    <xf numFmtId="4" fontId="11" fillId="5" borderId="0" xfId="0" applyNumberFormat="1" applyFont="1" applyFill="1" applyBorder="1" applyAlignment="1" applyProtection="1">
      <alignment horizontal="left" vertical="center" wrapText="1"/>
    </xf>
    <xf numFmtId="4" fontId="11" fillId="5" borderId="0" xfId="0" applyNumberFormat="1" applyFont="1" applyFill="1" applyBorder="1" applyAlignment="1" applyProtection="1">
      <alignment horizontal="center" vertical="center"/>
    </xf>
    <xf numFmtId="4" fontId="93" fillId="9" borderId="0" xfId="0" applyNumberFormat="1" applyFont="1" applyFill="1" applyBorder="1" applyAlignment="1" applyProtection="1">
      <alignment horizontal="center" vertical="center"/>
    </xf>
    <xf numFmtId="4" fontId="106" fillId="0" borderId="0" xfId="0" applyNumberFormat="1" applyFont="1" applyFill="1" applyBorder="1" applyAlignment="1" applyProtection="1">
      <alignment horizontal="center" vertical="center"/>
    </xf>
    <xf numFmtId="10" fontId="93" fillId="5" borderId="13" xfId="1" applyNumberFormat="1" applyFont="1" applyFill="1" applyBorder="1" applyAlignment="1" applyProtection="1">
      <alignment horizontal="center" vertical="center" wrapText="1"/>
    </xf>
    <xf numFmtId="4" fontId="93" fillId="5" borderId="13" xfId="0" applyNumberFormat="1" applyFont="1" applyFill="1" applyBorder="1" applyAlignment="1" applyProtection="1">
      <alignment vertical="center"/>
    </xf>
    <xf numFmtId="4" fontId="93" fillId="9" borderId="6" xfId="0" applyNumberFormat="1"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4" fontId="11" fillId="2" borderId="0" xfId="0" applyNumberFormat="1" applyFont="1" applyFill="1" applyBorder="1" applyAlignment="1" applyProtection="1">
      <alignment horizontal="center" vertical="center"/>
    </xf>
    <xf numFmtId="4" fontId="93" fillId="2" borderId="0" xfId="0" applyNumberFormat="1" applyFont="1" applyFill="1" applyBorder="1" applyAlignment="1" applyProtection="1">
      <alignment vertical="center"/>
    </xf>
    <xf numFmtId="4" fontId="93" fillId="2" borderId="0" xfId="0" applyNumberFormat="1" applyFont="1" applyFill="1" applyBorder="1" applyAlignment="1" applyProtection="1">
      <alignment horizontal="center" vertical="center"/>
    </xf>
    <xf numFmtId="4" fontId="106" fillId="2" borderId="0" xfId="0" applyNumberFormat="1" applyFont="1" applyFill="1" applyBorder="1" applyAlignment="1" applyProtection="1">
      <alignment horizontal="center" vertical="center"/>
    </xf>
    <xf numFmtId="0" fontId="11" fillId="0" borderId="10" xfId="0" applyFont="1" applyBorder="1" applyAlignment="1" applyProtection="1">
      <alignment horizontal="center" vertical="center"/>
    </xf>
    <xf numFmtId="4" fontId="11" fillId="0" borderId="7" xfId="0" applyNumberFormat="1" applyFont="1" applyBorder="1" applyAlignment="1" applyProtection="1">
      <alignment horizontal="left" vertical="center" wrapText="1"/>
    </xf>
    <xf numFmtId="4" fontId="11" fillId="0" borderId="10" xfId="0" applyNumberFormat="1" applyFont="1" applyBorder="1" applyAlignment="1" applyProtection="1">
      <alignment horizontal="center" vertical="center"/>
    </xf>
    <xf numFmtId="4" fontId="93" fillId="2" borderId="7" xfId="0" applyNumberFormat="1" applyFont="1" applyFill="1" applyBorder="1" applyAlignment="1" applyProtection="1">
      <alignment horizontal="center" vertical="center"/>
    </xf>
    <xf numFmtId="0" fontId="11" fillId="5" borderId="10" xfId="0" applyFont="1" applyFill="1" applyBorder="1" applyAlignment="1" applyProtection="1">
      <alignment horizontal="center" vertical="center"/>
    </xf>
    <xf numFmtId="4" fontId="11" fillId="0" borderId="7" xfId="0" applyNumberFormat="1" applyFont="1" applyBorder="1" applyAlignment="1" applyProtection="1">
      <alignment horizontal="center" vertical="center"/>
    </xf>
    <xf numFmtId="4" fontId="11" fillId="5" borderId="10" xfId="0" applyNumberFormat="1" applyFont="1" applyFill="1" applyBorder="1" applyAlignment="1" applyProtection="1">
      <alignment horizontal="center" vertical="center"/>
    </xf>
    <xf numFmtId="4" fontId="11" fillId="5" borderId="10" xfId="0" applyNumberFormat="1" applyFont="1" applyFill="1" applyBorder="1" applyAlignment="1" applyProtection="1">
      <alignment horizontal="left" vertical="center" wrapText="1"/>
    </xf>
    <xf numFmtId="4" fontId="93" fillId="5" borderId="10" xfId="0" applyNumberFormat="1" applyFont="1" applyFill="1" applyBorder="1" applyAlignment="1" applyProtection="1">
      <alignment horizontal="center" vertical="center"/>
    </xf>
    <xf numFmtId="4" fontId="93" fillId="5" borderId="7" xfId="0" applyNumberFormat="1" applyFont="1" applyFill="1" applyBorder="1" applyAlignment="1" applyProtection="1">
      <alignment horizontal="center" vertical="center"/>
    </xf>
    <xf numFmtId="4" fontId="93" fillId="5" borderId="29" xfId="0" applyNumberFormat="1" applyFont="1" applyFill="1" applyBorder="1" applyAlignment="1" applyProtection="1">
      <alignment horizontal="center" vertical="center"/>
    </xf>
    <xf numFmtId="4" fontId="93" fillId="5" borderId="13" xfId="0" applyNumberFormat="1" applyFont="1" applyFill="1" applyBorder="1" applyAlignment="1" applyProtection="1">
      <alignment horizontal="center" vertical="center"/>
    </xf>
    <xf numFmtId="4" fontId="93" fillId="9" borderId="29" xfId="0" applyNumberFormat="1"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4" fontId="11" fillId="0" borderId="0" xfId="0" applyNumberFormat="1" applyFont="1" applyFill="1" applyBorder="1" applyAlignment="1" applyProtection="1">
      <alignment horizontal="left" vertical="center" wrapText="1"/>
    </xf>
    <xf numFmtId="4" fontId="11" fillId="0" borderId="0" xfId="0" applyNumberFormat="1" applyFont="1" applyFill="1" applyBorder="1" applyAlignment="1" applyProtection="1">
      <alignment horizontal="center" vertical="center"/>
    </xf>
    <xf numFmtId="4" fontId="93" fillId="0" borderId="0" xfId="0" applyNumberFormat="1" applyFont="1" applyFill="1" applyBorder="1" applyAlignment="1" applyProtection="1">
      <alignment vertical="center"/>
    </xf>
    <xf numFmtId="4" fontId="106" fillId="8" borderId="30" xfId="0" applyNumberFormat="1" applyFont="1" applyFill="1" applyBorder="1" applyAlignment="1" applyProtection="1">
      <alignment horizontal="center" vertical="center"/>
    </xf>
    <xf numFmtId="4" fontId="93" fillId="0" borderId="0" xfId="0" applyNumberFormat="1" applyFont="1" applyFill="1" applyBorder="1" applyAlignment="1" applyProtection="1">
      <alignment horizontal="center" vertical="center"/>
    </xf>
    <xf numFmtId="4" fontId="93" fillId="9" borderId="10" xfId="0" applyNumberFormat="1" applyFont="1" applyFill="1" applyBorder="1" applyAlignment="1" applyProtection="1">
      <alignment horizontal="center" vertical="center"/>
    </xf>
    <xf numFmtId="4" fontId="106" fillId="24" borderId="10" xfId="0" applyNumberFormat="1" applyFont="1" applyFill="1" applyBorder="1" applyAlignment="1" applyProtection="1">
      <alignment horizontal="center" vertical="center"/>
    </xf>
    <xf numFmtId="4" fontId="93" fillId="5" borderId="30" xfId="0" applyNumberFormat="1" applyFont="1" applyFill="1" applyBorder="1" applyAlignment="1" applyProtection="1">
      <alignment horizontal="center" vertical="center"/>
    </xf>
    <xf numFmtId="2" fontId="93" fillId="5" borderId="7" xfId="0" applyNumberFormat="1" applyFont="1" applyFill="1" applyBorder="1" applyAlignment="1" applyProtection="1">
      <alignment horizontal="center" vertical="center"/>
    </xf>
    <xf numFmtId="4" fontId="93" fillId="26" borderId="7" xfId="0" applyNumberFormat="1" applyFont="1" applyFill="1" applyBorder="1" applyAlignment="1" applyProtection="1">
      <alignment horizontal="center" vertical="center"/>
    </xf>
    <xf numFmtId="0" fontId="93" fillId="2" borderId="0" xfId="0" applyFont="1" applyFill="1" applyProtection="1"/>
    <xf numFmtId="0" fontId="93" fillId="2" borderId="0" xfId="0" applyFont="1" applyFill="1" applyBorder="1" applyProtection="1"/>
    <xf numFmtId="4" fontId="11" fillId="5" borderId="6" xfId="0" applyNumberFormat="1" applyFont="1" applyFill="1" applyBorder="1" applyAlignment="1" applyProtection="1">
      <alignment horizontal="left" vertical="center" wrapText="1"/>
    </xf>
    <xf numFmtId="4" fontId="93" fillId="26" borderId="6" xfId="0" applyNumberFormat="1" applyFont="1" applyFill="1" applyBorder="1" applyAlignment="1" applyProtection="1">
      <alignment horizontal="center" vertical="center"/>
    </xf>
    <xf numFmtId="4" fontId="106" fillId="24" borderId="6" xfId="0" applyNumberFormat="1" applyFont="1" applyFill="1" applyBorder="1" applyAlignment="1" applyProtection="1">
      <alignment horizontal="center" vertical="center"/>
    </xf>
    <xf numFmtId="2" fontId="93" fillId="5" borderId="6" xfId="0" applyNumberFormat="1" applyFont="1" applyFill="1" applyBorder="1" applyAlignment="1" applyProtection="1">
      <alignment horizontal="center" vertical="center"/>
    </xf>
    <xf numFmtId="2" fontId="93" fillId="5" borderId="30" xfId="0" applyNumberFormat="1" applyFont="1" applyFill="1" applyBorder="1" applyAlignment="1" applyProtection="1">
      <alignment horizontal="center" vertical="center"/>
    </xf>
    <xf numFmtId="2" fontId="93" fillId="5" borderId="0" xfId="0" applyNumberFormat="1" applyFont="1" applyFill="1" applyBorder="1" applyAlignment="1" applyProtection="1">
      <alignment horizontal="center" vertical="center"/>
    </xf>
    <xf numFmtId="4" fontId="106" fillId="8" borderId="13" xfId="0" applyNumberFormat="1" applyFont="1" applyFill="1" applyBorder="1" applyAlignment="1" applyProtection="1">
      <alignment horizontal="center" vertical="center"/>
    </xf>
    <xf numFmtId="0" fontId="93" fillId="5" borderId="13" xfId="0" applyFont="1" applyFill="1" applyBorder="1" applyAlignment="1" applyProtection="1">
      <alignment horizontal="center" vertical="center"/>
    </xf>
    <xf numFmtId="0" fontId="93" fillId="9" borderId="0" xfId="0" applyFont="1" applyFill="1" applyBorder="1" applyProtection="1"/>
    <xf numFmtId="4" fontId="106" fillId="8" borderId="0" xfId="0" applyNumberFormat="1" applyFont="1" applyFill="1" applyBorder="1" applyAlignment="1" applyProtection="1">
      <alignment horizontal="center" vertical="center"/>
    </xf>
    <xf numFmtId="0" fontId="106" fillId="0" borderId="0" xfId="0" applyFont="1" applyBorder="1" applyAlignment="1" applyProtection="1">
      <alignment horizontal="center" vertical="center" wrapText="1"/>
    </xf>
    <xf numFmtId="0" fontId="93" fillId="7" borderId="7" xfId="0" applyFont="1" applyFill="1" applyBorder="1" applyAlignment="1" applyProtection="1">
      <alignment horizontal="center" vertical="center" wrapText="1"/>
    </xf>
    <xf numFmtId="0" fontId="93" fillId="7" borderId="6" xfId="0" applyFont="1" applyFill="1" applyBorder="1" applyAlignment="1" applyProtection="1">
      <alignment horizontal="center" vertical="center" wrapText="1"/>
    </xf>
    <xf numFmtId="0" fontId="72" fillId="7" borderId="7" xfId="0" applyFont="1" applyFill="1" applyBorder="1" applyAlignment="1" applyProtection="1">
      <alignment horizontal="center" vertical="center" wrapText="1"/>
    </xf>
    <xf numFmtId="0" fontId="93" fillId="0" borderId="0" xfId="0" applyFont="1" applyBorder="1" applyAlignment="1" applyProtection="1">
      <alignment horizontal="left" vertical="center"/>
    </xf>
    <xf numFmtId="0" fontId="93" fillId="0" borderId="0" xfId="0" applyFont="1" applyBorder="1" applyProtection="1"/>
    <xf numFmtId="0" fontId="93" fillId="0" borderId="0" xfId="0" applyFont="1" applyAlignment="1" applyProtection="1">
      <alignment horizontal="left" vertical="center"/>
    </xf>
    <xf numFmtId="0" fontId="106" fillId="20" borderId="10" xfId="0" applyFont="1" applyFill="1" applyBorder="1" applyAlignment="1" applyProtection="1">
      <alignment horizontal="center" vertical="center" wrapText="1"/>
    </xf>
    <xf numFmtId="0" fontId="106" fillId="9" borderId="10" xfId="0" applyFont="1" applyFill="1" applyBorder="1" applyAlignment="1" applyProtection="1">
      <alignment horizontal="center" wrapText="1"/>
    </xf>
    <xf numFmtId="0" fontId="106" fillId="9" borderId="6" xfId="0" applyFont="1" applyFill="1" applyBorder="1" applyAlignment="1" applyProtection="1">
      <alignment horizontal="center" vertical="top" wrapText="1"/>
    </xf>
    <xf numFmtId="0" fontId="106" fillId="7" borderId="10" xfId="0" applyFont="1" applyFill="1" applyBorder="1" applyAlignment="1" applyProtection="1">
      <alignment horizontal="center" vertical="center" wrapText="1"/>
    </xf>
    <xf numFmtId="0" fontId="12" fillId="5" borderId="0" xfId="3" applyFont="1" applyFill="1" applyAlignment="1" applyProtection="1">
      <alignment horizontal="right" vertical="center"/>
    </xf>
    <xf numFmtId="44" fontId="0" fillId="0" borderId="10" xfId="0" applyNumberFormat="1" applyBorder="1" applyAlignment="1">
      <alignment vertical="center"/>
    </xf>
    <xf numFmtId="44" fontId="109" fillId="18" borderId="12" xfId="0" applyNumberFormat="1" applyFont="1" applyFill="1" applyBorder="1" applyAlignment="1">
      <alignment vertical="center"/>
    </xf>
    <xf numFmtId="44" fontId="29" fillId="0" borderId="34" xfId="5" applyNumberFormat="1" applyFont="1" applyBorder="1" applyProtection="1"/>
    <xf numFmtId="0" fontId="3" fillId="0" borderId="0" xfId="0" applyFont="1" applyBorder="1" applyAlignment="1" applyProtection="1">
      <alignment horizontal="right"/>
    </xf>
    <xf numFmtId="4" fontId="12" fillId="5" borderId="0" xfId="0" applyNumberFormat="1" applyFont="1" applyFill="1" applyBorder="1" applyAlignment="1" applyProtection="1">
      <alignment horizontal="center" vertical="center"/>
    </xf>
    <xf numFmtId="4" fontId="12" fillId="5" borderId="31" xfId="0" applyNumberFormat="1" applyFont="1" applyFill="1" applyBorder="1" applyAlignment="1" applyProtection="1">
      <alignment horizontal="center" vertical="center"/>
    </xf>
    <xf numFmtId="4" fontId="17" fillId="0" borderId="0" xfId="3" applyNumberFormat="1" applyFont="1" applyFill="1" applyBorder="1" applyAlignment="1" applyProtection="1">
      <alignment horizontal="center" vertical="center" wrapText="1"/>
    </xf>
    <xf numFmtId="2" fontId="2" fillId="2" borderId="11" xfId="0" applyNumberFormat="1" applyFont="1" applyFill="1" applyBorder="1" applyAlignment="1" applyProtection="1">
      <alignment horizontal="right" vertical="center" indent="1"/>
    </xf>
    <xf numFmtId="44" fontId="12" fillId="0" borderId="0" xfId="3" applyNumberFormat="1" applyFont="1" applyFill="1" applyBorder="1" applyAlignment="1" applyProtection="1">
      <alignment horizontal="center" vertical="center" wrapText="1"/>
    </xf>
    <xf numFmtId="0" fontId="13" fillId="2"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0" fontId="13" fillId="2" borderId="0" xfId="3" applyFont="1" applyFill="1" applyBorder="1" applyAlignment="1" applyProtection="1">
      <alignment horizontal="left" vertical="center" wrapText="1"/>
    </xf>
    <xf numFmtId="0" fontId="2" fillId="3" borderId="7" xfId="3" applyFont="1" applyFill="1" applyBorder="1" applyAlignment="1" applyProtection="1">
      <alignment horizontal="center" vertical="center" wrapText="1"/>
    </xf>
    <xf numFmtId="0" fontId="19" fillId="2" borderId="0" xfId="3" applyFont="1" applyFill="1" applyBorder="1" applyAlignment="1" applyProtection="1">
      <alignment wrapText="1"/>
    </xf>
    <xf numFmtId="0" fontId="4" fillId="3" borderId="6" xfId="3" applyFont="1" applyFill="1" applyBorder="1" applyAlignment="1" applyProtection="1">
      <alignment vertical="center" wrapText="1"/>
    </xf>
    <xf numFmtId="10" fontId="91" fillId="38" borderId="78" xfId="0" applyNumberFormat="1" applyFont="1" applyFill="1" applyBorder="1" applyAlignment="1">
      <alignment horizontal="left" vertical="center" wrapText="1"/>
    </xf>
    <xf numFmtId="0" fontId="91" fillId="0" borderId="7" xfId="0" applyFont="1" applyBorder="1" applyAlignment="1">
      <alignment vertical="center" wrapText="1"/>
    </xf>
    <xf numFmtId="0" fontId="110" fillId="0" borderId="10" xfId="0" applyFont="1" applyBorder="1" applyAlignment="1">
      <alignment vertical="center" wrapText="1"/>
    </xf>
    <xf numFmtId="0" fontId="91" fillId="0" borderId="10" xfId="0" applyFont="1" applyBorder="1" applyAlignment="1">
      <alignment vertical="center" wrapText="1"/>
    </xf>
    <xf numFmtId="4" fontId="17" fillId="6" borderId="28" xfId="3" applyNumberFormat="1" applyFont="1" applyFill="1" applyBorder="1" applyAlignment="1" applyProtection="1">
      <alignment horizontal="right" vertical="center" wrapText="1" indent="1"/>
    </xf>
    <xf numFmtId="166" fontId="12" fillId="5" borderId="7" xfId="0" applyNumberFormat="1" applyFont="1" applyFill="1" applyBorder="1" applyAlignment="1" applyProtection="1">
      <alignment horizontal="right" vertical="center" indent="1"/>
    </xf>
    <xf numFmtId="10" fontId="91" fillId="38" borderId="7" xfId="0" applyNumberFormat="1" applyFont="1" applyFill="1" applyBorder="1" applyAlignment="1">
      <alignment horizontal="left" vertical="center" wrapText="1"/>
    </xf>
    <xf numFmtId="0" fontId="91" fillId="0" borderId="64" xfId="0" applyFont="1" applyBorder="1" applyAlignment="1">
      <alignment vertical="center" shrinkToFit="1"/>
    </xf>
    <xf numFmtId="14" fontId="0" fillId="12" borderId="7" xfId="0" applyNumberFormat="1" applyFill="1" applyBorder="1" applyAlignment="1" applyProtection="1">
      <alignment horizontal="center" vertical="center"/>
      <protection locked="0"/>
    </xf>
    <xf numFmtId="0" fontId="12" fillId="12" borderId="12" xfId="0" applyFont="1" applyFill="1" applyBorder="1" applyAlignment="1" applyProtection="1">
      <alignment horizontal="center"/>
      <protection locked="0"/>
    </xf>
    <xf numFmtId="4" fontId="2" fillId="40" borderId="7" xfId="0" applyNumberFormat="1" applyFont="1" applyFill="1" applyBorder="1" applyAlignment="1" applyProtection="1">
      <alignment horizontal="right" vertical="center" indent="1"/>
      <protection locked="0"/>
    </xf>
    <xf numFmtId="44" fontId="2" fillId="40" borderId="7" xfId="0" applyNumberFormat="1" applyFont="1" applyFill="1" applyBorder="1" applyAlignment="1" applyProtection="1">
      <alignment horizontal="right" vertical="center" indent="1"/>
      <protection locked="0"/>
    </xf>
    <xf numFmtId="44" fontId="5" fillId="40" borderId="7" xfId="0" applyNumberFormat="1" applyFont="1" applyFill="1" applyBorder="1" applyAlignment="1" applyProtection="1">
      <alignment horizontal="right" vertical="center" indent="1"/>
      <protection locked="0"/>
    </xf>
    <xf numFmtId="9" fontId="2" fillId="39" borderId="7" xfId="0" applyNumberFormat="1" applyFont="1" applyFill="1" applyBorder="1" applyAlignment="1" applyProtection="1">
      <alignment horizontal="center"/>
      <protection locked="0"/>
    </xf>
    <xf numFmtId="1" fontId="2" fillId="39" borderId="7" xfId="0" applyNumberFormat="1" applyFont="1" applyFill="1" applyBorder="1" applyAlignment="1" applyProtection="1">
      <alignment horizontal="center"/>
      <protection locked="0"/>
    </xf>
    <xf numFmtId="0" fontId="2" fillId="42" borderId="10" xfId="3" applyFont="1" applyFill="1" applyBorder="1" applyAlignment="1" applyProtection="1">
      <alignment horizontal="center" vertical="center" wrapText="1"/>
      <protection locked="0"/>
    </xf>
    <xf numFmtId="0" fontId="2" fillId="42" borderId="7" xfId="3" applyFont="1" applyFill="1" applyBorder="1" applyAlignment="1" applyProtection="1">
      <alignment horizontal="center" vertical="center" wrapText="1"/>
      <protection locked="0"/>
    </xf>
    <xf numFmtId="0" fontId="93" fillId="42" borderId="10" xfId="3" applyFont="1" applyFill="1" applyBorder="1" applyAlignment="1" applyProtection="1">
      <alignment horizontal="center" vertical="center" wrapText="1"/>
      <protection locked="0"/>
    </xf>
    <xf numFmtId="12" fontId="2" fillId="40" borderId="7" xfId="0" applyNumberFormat="1" applyFont="1" applyFill="1" applyBorder="1" applyAlignment="1" applyProtection="1">
      <alignment horizontal="right" vertical="center" indent="1"/>
      <protection locked="0"/>
    </xf>
    <xf numFmtId="9" fontId="2" fillId="39" borderId="6" xfId="0" applyNumberFormat="1" applyFont="1" applyFill="1" applyBorder="1" applyAlignment="1" applyProtection="1">
      <alignment horizontal="center"/>
      <protection locked="0"/>
    </xf>
    <xf numFmtId="4" fontId="2" fillId="13" borderId="7" xfId="0" applyNumberFormat="1" applyFont="1" applyFill="1" applyBorder="1" applyAlignment="1" applyProtection="1">
      <alignment horizontal="right" vertical="center"/>
      <protection locked="0"/>
    </xf>
    <xf numFmtId="44" fontId="2" fillId="40" borderId="6" xfId="0" applyNumberFormat="1" applyFont="1" applyFill="1" applyBorder="1" applyAlignment="1" applyProtection="1">
      <alignment horizontal="right" vertical="center" indent="1"/>
      <protection locked="0"/>
    </xf>
    <xf numFmtId="0" fontId="93" fillId="42" borderId="7" xfId="3" applyFont="1" applyFill="1" applyBorder="1" applyAlignment="1" applyProtection="1">
      <alignment horizontal="center" vertical="center" wrapText="1"/>
      <protection locked="0"/>
    </xf>
    <xf numFmtId="4" fontId="2" fillId="40" borderId="7" xfId="0" applyNumberFormat="1" applyFont="1" applyFill="1" applyBorder="1" applyAlignment="1" applyProtection="1">
      <alignment horizontal="right" vertical="center"/>
      <protection locked="0"/>
    </xf>
    <xf numFmtId="4" fontId="2" fillId="40" borderId="7" xfId="0" applyNumberFormat="1" applyFont="1" applyFill="1" applyBorder="1" applyAlignment="1" applyProtection="1">
      <alignment horizontal="right" vertical="center"/>
    </xf>
    <xf numFmtId="0" fontId="17" fillId="39" borderId="7" xfId="0" applyFont="1" applyFill="1" applyBorder="1" applyAlignment="1" applyProtection="1">
      <alignment horizontal="center" vertical="center"/>
      <protection locked="0"/>
    </xf>
    <xf numFmtId="4" fontId="12" fillId="39" borderId="8" xfId="0" applyNumberFormat="1" applyFont="1" applyFill="1" applyBorder="1" applyAlignment="1" applyProtection="1">
      <alignment horizontal="right" vertical="center" indent="1"/>
      <protection locked="0"/>
    </xf>
    <xf numFmtId="4" fontId="12" fillId="39" borderId="7" xfId="0" applyNumberFormat="1" applyFont="1" applyFill="1" applyBorder="1" applyAlignment="1" applyProtection="1">
      <alignment horizontal="right" vertical="center" indent="1"/>
      <protection locked="0"/>
    </xf>
    <xf numFmtId="4" fontId="12" fillId="39" borderId="10" xfId="0" applyNumberFormat="1" applyFont="1" applyFill="1" applyBorder="1" applyAlignment="1" applyProtection="1">
      <alignment horizontal="right" vertical="center" indent="1"/>
      <protection locked="0"/>
    </xf>
    <xf numFmtId="168" fontId="12" fillId="39" borderId="7" xfId="0" applyNumberFormat="1" applyFont="1" applyFill="1" applyBorder="1" applyAlignment="1" applyProtection="1">
      <alignment horizontal="center" vertical="center"/>
      <protection locked="0"/>
    </xf>
    <xf numFmtId="0" fontId="12" fillId="39" borderId="7" xfId="0" applyFont="1" applyFill="1" applyBorder="1" applyAlignment="1" applyProtection="1">
      <alignment horizontal="center" vertical="center"/>
      <protection locked="0"/>
    </xf>
    <xf numFmtId="166" fontId="12" fillId="39" borderId="7" xfId="0" applyNumberFormat="1" applyFont="1" applyFill="1" applyBorder="1" applyAlignment="1" applyProtection="1">
      <alignment horizontal="right" vertical="center" indent="1"/>
      <protection locked="0"/>
    </xf>
    <xf numFmtId="166" fontId="12" fillId="39" borderId="10" xfId="0" applyNumberFormat="1" applyFont="1" applyFill="1" applyBorder="1" applyAlignment="1" applyProtection="1">
      <alignment horizontal="right" vertical="center" indent="1"/>
      <protection locked="0"/>
    </xf>
    <xf numFmtId="4" fontId="12" fillId="39" borderId="8" xfId="0" applyNumberFormat="1" applyFont="1" applyFill="1" applyBorder="1" applyAlignment="1" applyProtection="1">
      <alignment horizontal="center" vertical="center"/>
      <protection locked="0"/>
    </xf>
    <xf numFmtId="4" fontId="14" fillId="43" borderId="64" xfId="0" applyNumberFormat="1" applyFont="1" applyFill="1" applyBorder="1" applyAlignment="1" applyProtection="1">
      <alignment horizontal="center" vertical="center"/>
      <protection locked="0"/>
    </xf>
    <xf numFmtId="4" fontId="14" fillId="43" borderId="0" xfId="0" applyNumberFormat="1" applyFont="1" applyFill="1" applyBorder="1" applyAlignment="1" applyProtection="1">
      <alignment horizontal="center" vertical="center"/>
      <protection locked="0"/>
    </xf>
    <xf numFmtId="166" fontId="12" fillId="39" borderId="7" xfId="0" applyNumberFormat="1" applyFont="1" applyFill="1" applyBorder="1" applyAlignment="1" applyProtection="1">
      <alignment horizontal="center" vertical="center"/>
      <protection locked="0"/>
    </xf>
    <xf numFmtId="10" fontId="6" fillId="40" borderId="18" xfId="1" applyNumberFormat="1" applyFont="1" applyFill="1" applyBorder="1" applyAlignment="1" applyProtection="1">
      <alignment horizontal="center"/>
      <protection locked="0"/>
    </xf>
    <xf numFmtId="10" fontId="6" fillId="40" borderId="77" xfId="1" applyNumberFormat="1" applyFont="1" applyFill="1" applyBorder="1" applyAlignment="1" applyProtection="1">
      <alignment horizontal="center"/>
      <protection locked="0"/>
    </xf>
    <xf numFmtId="10" fontId="6" fillId="40" borderId="20" xfId="1" applyNumberFormat="1" applyFont="1" applyFill="1" applyBorder="1" applyAlignment="1" applyProtection="1">
      <alignment horizontal="center"/>
      <protection locked="0"/>
    </xf>
    <xf numFmtId="2" fontId="64" fillId="39" borderId="7" xfId="2" applyNumberFormat="1" applyFont="1" applyFill="1" applyBorder="1" applyAlignment="1" applyProtection="1">
      <alignment vertical="center"/>
      <protection locked="0"/>
    </xf>
    <xf numFmtId="44" fontId="64" fillId="39" borderId="7" xfId="2" applyNumberFormat="1" applyFont="1" applyFill="1" applyBorder="1" applyAlignment="1" applyProtection="1">
      <alignment vertical="center"/>
      <protection locked="0"/>
    </xf>
    <xf numFmtId="0" fontId="64" fillId="39" borderId="7" xfId="0" applyFont="1" applyFill="1" applyBorder="1" applyAlignment="1" applyProtection="1">
      <alignment horizontal="justify" vertical="center" wrapText="1"/>
      <protection locked="0"/>
    </xf>
    <xf numFmtId="3" fontId="64" fillId="39" borderId="7" xfId="2" applyNumberFormat="1" applyFont="1" applyFill="1" applyBorder="1" applyAlignment="1" applyProtection="1">
      <alignment horizontal="center" vertical="center"/>
      <protection locked="0"/>
    </xf>
    <xf numFmtId="4" fontId="64" fillId="39" borderId="7" xfId="2" applyNumberFormat="1" applyFont="1" applyFill="1" applyBorder="1" applyAlignment="1" applyProtection="1">
      <alignment vertical="center"/>
      <protection locked="0"/>
    </xf>
    <xf numFmtId="4" fontId="64" fillId="39" borderId="45" xfId="2" applyNumberFormat="1" applyFont="1" applyFill="1" applyBorder="1" applyAlignment="1" applyProtection="1">
      <alignment vertical="center"/>
      <protection locked="0"/>
    </xf>
    <xf numFmtId="4" fontId="64" fillId="39" borderId="57" xfId="2" applyNumberFormat="1" applyFont="1" applyFill="1" applyBorder="1" applyAlignment="1" applyProtection="1">
      <alignment vertical="center"/>
      <protection locked="0"/>
    </xf>
    <xf numFmtId="10" fontId="60" fillId="39" borderId="11" xfId="0" applyNumberFormat="1" applyFont="1" applyFill="1" applyBorder="1" applyAlignment="1" applyProtection="1">
      <alignment horizontal="center" vertical="center" wrapText="1"/>
      <protection locked="0"/>
    </xf>
    <xf numFmtId="0" fontId="67" fillId="12" borderId="7" xfId="0" applyFont="1" applyFill="1" applyBorder="1" applyAlignment="1" applyProtection="1">
      <alignment horizontal="center" vertical="center" wrapText="1"/>
      <protection locked="0"/>
    </xf>
    <xf numFmtId="3" fontId="64" fillId="12" borderId="45" xfId="2" applyNumberFormat="1" applyFont="1" applyFill="1" applyBorder="1" applyAlignment="1" applyProtection="1">
      <alignment horizontal="center" vertical="center"/>
      <protection locked="0"/>
    </xf>
    <xf numFmtId="0" fontId="67" fillId="39" borderId="7" xfId="0" applyFont="1" applyFill="1" applyBorder="1" applyAlignment="1" applyProtection="1">
      <alignment horizontal="center" vertical="center" wrapText="1"/>
      <protection locked="0"/>
    </xf>
    <xf numFmtId="0" fontId="80" fillId="39" borderId="7" xfId="0" applyFont="1" applyFill="1" applyBorder="1" applyAlignment="1" applyProtection="1">
      <alignment horizontal="center" vertical="center" wrapText="1"/>
      <protection locked="0"/>
    </xf>
    <xf numFmtId="0" fontId="67" fillId="39" borderId="9" xfId="0" applyFont="1" applyFill="1" applyBorder="1" applyAlignment="1" applyProtection="1">
      <alignment horizontal="center" vertical="center" wrapText="1"/>
      <protection locked="0"/>
    </xf>
    <xf numFmtId="0" fontId="67" fillId="39" borderId="0" xfId="0" applyFont="1" applyFill="1" applyBorder="1" applyAlignment="1" applyProtection="1">
      <alignment horizontal="center" vertical="center" wrapText="1"/>
      <protection locked="0"/>
    </xf>
    <xf numFmtId="3" fontId="64" fillId="39" borderId="45" xfId="2" applyNumberFormat="1" applyFont="1" applyFill="1" applyBorder="1" applyAlignment="1" applyProtection="1">
      <alignment horizontal="center" vertical="center"/>
      <protection locked="0"/>
    </xf>
    <xf numFmtId="3" fontId="64" fillId="39" borderId="60" xfId="2" applyNumberFormat="1" applyFont="1" applyFill="1" applyBorder="1" applyAlignment="1" applyProtection="1">
      <alignment horizontal="center" vertical="center"/>
      <protection locked="0"/>
    </xf>
    <xf numFmtId="4" fontId="64" fillId="12" borderId="45" xfId="2" applyNumberFormat="1" applyFont="1" applyFill="1" applyBorder="1" applyAlignment="1" applyProtection="1">
      <alignment vertical="center"/>
      <protection locked="0"/>
    </xf>
    <xf numFmtId="4" fontId="64" fillId="39" borderId="49" xfId="2" applyNumberFormat="1" applyFont="1" applyFill="1" applyBorder="1" applyAlignment="1" applyProtection="1">
      <alignment vertical="center"/>
      <protection locked="0"/>
    </xf>
    <xf numFmtId="0" fontId="64" fillId="39" borderId="49" xfId="0" applyFont="1" applyFill="1" applyBorder="1" applyAlignment="1" applyProtection="1">
      <alignment horizontal="justify" vertical="center" wrapText="1"/>
      <protection locked="0"/>
    </xf>
    <xf numFmtId="3" fontId="64" fillId="39" borderId="49" xfId="2" applyNumberFormat="1" applyFont="1" applyFill="1" applyBorder="1" applyAlignment="1" applyProtection="1">
      <alignment horizontal="center" vertical="center"/>
      <protection locked="0"/>
    </xf>
    <xf numFmtId="4" fontId="64" fillId="39" borderId="50" xfId="2" applyNumberFormat="1" applyFont="1" applyFill="1" applyBorder="1" applyAlignment="1" applyProtection="1">
      <alignment vertical="center"/>
      <protection locked="0"/>
    </xf>
    <xf numFmtId="0" fontId="64" fillId="39" borderId="45" xfId="0" applyFont="1" applyFill="1" applyBorder="1" applyAlignment="1" applyProtection="1">
      <alignment horizontal="justify" vertical="center" wrapText="1"/>
      <protection locked="0"/>
    </xf>
    <xf numFmtId="4" fontId="57" fillId="39" borderId="7" xfId="3" applyNumberFormat="1" applyFont="1" applyFill="1" applyBorder="1" applyAlignment="1" applyProtection="1">
      <alignment horizontal="right" vertical="center" indent="1"/>
      <protection locked="0"/>
    </xf>
    <xf numFmtId="0" fontId="69" fillId="39" borderId="12" xfId="0" applyFont="1" applyFill="1" applyBorder="1" applyAlignment="1" applyProtection="1">
      <alignment horizontal="center" vertical="center"/>
      <protection locked="0"/>
    </xf>
    <xf numFmtId="2" fontId="64" fillId="12" borderId="45" xfId="2" applyNumberFormat="1" applyFont="1" applyFill="1" applyBorder="1" applyAlignment="1" applyProtection="1">
      <alignment horizontal="center" vertical="center"/>
      <protection locked="0"/>
    </xf>
    <xf numFmtId="2" fontId="64" fillId="12" borderId="7" xfId="2" applyNumberFormat="1" applyFont="1" applyFill="1" applyBorder="1" applyAlignment="1" applyProtection="1">
      <alignment horizontal="center" vertical="center"/>
      <protection locked="0"/>
    </xf>
    <xf numFmtId="0" fontId="64" fillId="12" borderId="7" xfId="0" applyFont="1" applyFill="1" applyBorder="1" applyAlignment="1" applyProtection="1">
      <alignment horizontal="justify" vertical="center" wrapText="1"/>
      <protection locked="0"/>
    </xf>
    <xf numFmtId="3" fontId="64" fillId="12" borderId="7" xfId="2" applyNumberFormat="1" applyFont="1" applyFill="1" applyBorder="1" applyAlignment="1" applyProtection="1">
      <alignment horizontal="center" vertical="center"/>
      <protection locked="0"/>
    </xf>
    <xf numFmtId="0" fontId="67" fillId="12" borderId="30" xfId="0" applyFont="1" applyFill="1" applyBorder="1" applyAlignment="1" applyProtection="1">
      <alignment horizontal="center" vertical="center" wrapText="1"/>
      <protection locked="0"/>
    </xf>
    <xf numFmtId="0" fontId="95" fillId="12" borderId="7" xfId="0" applyFont="1" applyFill="1" applyBorder="1" applyAlignment="1" applyProtection="1">
      <alignment vertical="center" wrapText="1"/>
      <protection locked="0"/>
    </xf>
    <xf numFmtId="164" fontId="64" fillId="12" borderId="7" xfId="2" applyFont="1" applyFill="1" applyBorder="1" applyAlignment="1" applyProtection="1">
      <alignment vertical="center"/>
      <protection locked="0"/>
    </xf>
    <xf numFmtId="0" fontId="0" fillId="0" borderId="0" xfId="0" applyBorder="1" applyAlignment="1">
      <alignment vertical="center"/>
    </xf>
    <xf numFmtId="49" fontId="12" fillId="12" borderId="7" xfId="0" applyNumberFormat="1" applyFont="1" applyFill="1" applyBorder="1" applyAlignment="1" applyProtection="1">
      <alignment horizontal="center" vertical="center"/>
      <protection locked="0"/>
    </xf>
    <xf numFmtId="0" fontId="2" fillId="3" borderId="10" xfId="3" applyFont="1" applyFill="1" applyBorder="1" applyAlignment="1" applyProtection="1">
      <alignment horizontal="center" vertical="center" wrapText="1"/>
    </xf>
    <xf numFmtId="0" fontId="2" fillId="3" borderId="7" xfId="3" applyFont="1" applyFill="1" applyBorder="1" applyAlignment="1" applyProtection="1">
      <alignment horizontal="center" vertical="center" wrapText="1"/>
    </xf>
    <xf numFmtId="44" fontId="12" fillId="5" borderId="7" xfId="3" applyNumberFormat="1"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xf>
    <xf numFmtId="0" fontId="12" fillId="2" borderId="10" xfId="0" applyFont="1" applyFill="1" applyBorder="1" applyAlignment="1" applyProtection="1">
      <alignment horizontal="center" vertical="center"/>
    </xf>
    <xf numFmtId="0" fontId="2" fillId="6" borderId="7" xfId="3" applyFont="1" applyFill="1" applyBorder="1" applyAlignment="1" applyProtection="1">
      <alignment horizontal="center" vertical="center" wrapText="1"/>
    </xf>
    <xf numFmtId="14" fontId="0" fillId="6" borderId="7" xfId="0" applyNumberFormat="1" applyFill="1" applyBorder="1" applyAlignment="1">
      <alignment horizontal="center"/>
    </xf>
    <xf numFmtId="0" fontId="17" fillId="6" borderId="7" xfId="0" applyFont="1" applyFill="1" applyBorder="1" applyAlignment="1" applyProtection="1">
      <alignment horizontal="center" vertical="center"/>
    </xf>
    <xf numFmtId="4" fontId="12" fillId="6" borderId="7" xfId="0" applyNumberFormat="1" applyFont="1" applyFill="1" applyBorder="1" applyAlignment="1" applyProtection="1">
      <alignment horizontal="right" vertical="center" indent="1"/>
    </xf>
    <xf numFmtId="0" fontId="12" fillId="6" borderId="7" xfId="0" applyFont="1" applyFill="1" applyBorder="1" applyAlignment="1" applyProtection="1">
      <alignment horizontal="center" vertical="center"/>
    </xf>
    <xf numFmtId="168" fontId="12" fillId="6" borderId="7" xfId="0" applyNumberFormat="1" applyFont="1" applyFill="1" applyBorder="1" applyAlignment="1" applyProtection="1">
      <alignment horizontal="center" vertical="center"/>
    </xf>
    <xf numFmtId="4" fontId="12" fillId="6" borderId="10" xfId="0" applyNumberFormat="1" applyFont="1" applyFill="1" applyBorder="1" applyAlignment="1" applyProtection="1">
      <alignment horizontal="right" vertical="center" indent="1"/>
    </xf>
    <xf numFmtId="0" fontId="37" fillId="39" borderId="7" xfId="0" applyFont="1" applyFill="1" applyBorder="1" applyAlignment="1" applyProtection="1">
      <alignment horizontal="center"/>
      <protection locked="0"/>
    </xf>
    <xf numFmtId="10" fontId="101" fillId="0" borderId="64" xfId="0" applyNumberFormat="1" applyFont="1" applyBorder="1" applyAlignment="1">
      <alignment horizontal="left" vertical="center" wrapText="1"/>
    </xf>
    <xf numFmtId="10" fontId="113" fillId="0" borderId="7" xfId="0" applyNumberFormat="1" applyFont="1" applyBorder="1" applyAlignment="1" applyProtection="1">
      <alignment horizontal="justify" vertical="center"/>
    </xf>
    <xf numFmtId="10" fontId="113" fillId="0" borderId="7" xfId="0" applyNumberFormat="1" applyFont="1" applyBorder="1" applyAlignment="1" applyProtection="1">
      <alignment horizontal="justify" vertical="center" wrapText="1"/>
    </xf>
    <xf numFmtId="0" fontId="113" fillId="0" borderId="64" xfId="0" applyFont="1" applyBorder="1" applyAlignment="1">
      <alignment vertical="center" shrinkToFit="1"/>
    </xf>
    <xf numFmtId="10" fontId="113" fillId="38" borderId="7" xfId="0" applyNumberFormat="1" applyFont="1" applyFill="1" applyBorder="1" applyAlignment="1">
      <alignment horizontal="left" vertical="center" wrapText="1"/>
    </xf>
    <xf numFmtId="0" fontId="72" fillId="39" borderId="12" xfId="0" applyFont="1" applyFill="1" applyBorder="1" applyAlignment="1" applyProtection="1">
      <alignment horizontal="center"/>
      <protection locked="0"/>
    </xf>
    <xf numFmtId="10" fontId="113" fillId="38" borderId="78" xfId="0" applyNumberFormat="1" applyFont="1" applyFill="1" applyBorder="1" applyAlignment="1">
      <alignment horizontal="left" vertical="center" wrapText="1"/>
    </xf>
    <xf numFmtId="10" fontId="113" fillId="0" borderId="64" xfId="0" applyNumberFormat="1" applyFont="1" applyBorder="1" applyAlignment="1">
      <alignment horizontal="left" vertical="center" wrapText="1"/>
    </xf>
    <xf numFmtId="0" fontId="12" fillId="2" borderId="0" xfId="3" applyFont="1" applyFill="1" applyBorder="1" applyAlignment="1" applyProtection="1">
      <alignment horizontal="left" vertical="center" wrapText="1"/>
    </xf>
    <xf numFmtId="0" fontId="12" fillId="5" borderId="0" xfId="0" applyFont="1" applyFill="1" applyBorder="1" applyAlignment="1" applyProtection="1">
      <alignment horizontal="left" vertical="center" wrapText="1"/>
    </xf>
    <xf numFmtId="0" fontId="12" fillId="0" borderId="0" xfId="3" applyFont="1" applyFill="1" applyBorder="1" applyAlignment="1" applyProtection="1">
      <alignment horizontal="left" vertical="center" wrapText="1"/>
    </xf>
    <xf numFmtId="0" fontId="109" fillId="0" borderId="30" xfId="0" applyFont="1" applyBorder="1" applyAlignment="1">
      <alignment horizontal="right" vertical="center"/>
    </xf>
    <xf numFmtId="0" fontId="18" fillId="2" borderId="0" xfId="3" applyFont="1" applyFill="1" applyBorder="1" applyAlignment="1" applyProtection="1">
      <alignment horizontal="center" vertical="center"/>
    </xf>
    <xf numFmtId="0" fontId="26" fillId="2" borderId="0" xfId="3" applyFont="1" applyFill="1" applyBorder="1" applyAlignment="1" applyProtection="1">
      <alignment horizontal="center" vertical="center" wrapText="1"/>
    </xf>
    <xf numFmtId="0" fontId="33" fillId="2" borderId="0" xfId="3" applyFont="1" applyFill="1" applyBorder="1" applyAlignment="1" applyProtection="1">
      <alignment horizontal="center" vertical="center" wrapText="1"/>
    </xf>
    <xf numFmtId="0" fontId="17" fillId="12" borderId="2" xfId="0" applyFont="1" applyFill="1" applyBorder="1" applyAlignment="1" applyProtection="1">
      <alignment horizontal="center" vertical="center"/>
      <protection locked="0"/>
    </xf>
    <xf numFmtId="0" fontId="17" fillId="12" borderId="30" xfId="0" applyFont="1" applyFill="1" applyBorder="1" applyAlignment="1" applyProtection="1">
      <alignment horizontal="center" vertical="center"/>
      <protection locked="0"/>
    </xf>
    <xf numFmtId="0" fontId="17" fillId="12" borderId="3" xfId="0" applyFont="1" applyFill="1" applyBorder="1" applyAlignment="1" applyProtection="1">
      <alignment horizontal="center" vertical="center"/>
      <protection locked="0"/>
    </xf>
    <xf numFmtId="0" fontId="17" fillId="12" borderId="4" xfId="0" applyFont="1" applyFill="1" applyBorder="1" applyAlignment="1" applyProtection="1">
      <alignment horizontal="center" vertical="center"/>
      <protection locked="0"/>
    </xf>
    <xf numFmtId="0" fontId="17" fillId="12" borderId="13" xfId="0" applyFont="1" applyFill="1" applyBorder="1" applyAlignment="1" applyProtection="1">
      <alignment horizontal="center" vertical="center"/>
      <protection locked="0"/>
    </xf>
    <xf numFmtId="0" fontId="17" fillId="12" borderId="5" xfId="0" applyFont="1" applyFill="1" applyBorder="1" applyAlignment="1" applyProtection="1">
      <alignment horizontal="center" vertical="center"/>
      <protection locked="0"/>
    </xf>
    <xf numFmtId="0" fontId="4" fillId="3" borderId="10" xfId="3" applyFont="1" applyFill="1" applyBorder="1" applyAlignment="1" applyProtection="1">
      <alignment horizontal="center" vertical="center" wrapText="1"/>
    </xf>
    <xf numFmtId="0" fontId="4" fillId="3" borderId="29" xfId="3" applyFont="1" applyFill="1" applyBorder="1" applyAlignment="1" applyProtection="1">
      <alignment horizontal="center" vertical="center" wrapText="1"/>
    </xf>
    <xf numFmtId="4" fontId="12" fillId="5" borderId="30" xfId="0" applyNumberFormat="1" applyFont="1" applyFill="1" applyBorder="1" applyAlignment="1" applyProtection="1">
      <alignment horizontal="center" vertical="center"/>
    </xf>
    <xf numFmtId="0" fontId="2" fillId="42" borderId="10" xfId="3" applyFont="1" applyFill="1" applyBorder="1" applyAlignment="1" applyProtection="1">
      <alignment horizontal="center" vertical="center" wrapText="1"/>
      <protection locked="0"/>
    </xf>
    <xf numFmtId="0" fontId="2" fillId="42" borderId="6" xfId="3" applyFont="1" applyFill="1" applyBorder="1" applyAlignment="1" applyProtection="1">
      <alignment horizontal="center" vertical="center" wrapText="1"/>
      <protection locked="0"/>
    </xf>
    <xf numFmtId="0" fontId="26" fillId="2" borderId="0" xfId="3" applyFont="1" applyFill="1" applyBorder="1" applyAlignment="1" applyProtection="1">
      <alignment horizontal="center" vertical="center"/>
    </xf>
    <xf numFmtId="0" fontId="33" fillId="2" borderId="0" xfId="3" applyFont="1" applyFill="1" applyBorder="1" applyAlignment="1" applyProtection="1">
      <alignment horizontal="center" vertical="center"/>
    </xf>
    <xf numFmtId="0" fontId="26" fillId="37" borderId="2" xfId="3" applyFont="1" applyFill="1" applyBorder="1" applyAlignment="1" applyProtection="1">
      <alignment horizontal="center" wrapText="1"/>
    </xf>
    <xf numFmtId="0" fontId="26" fillId="37" borderId="30" xfId="3" applyFont="1" applyFill="1" applyBorder="1" applyAlignment="1" applyProtection="1">
      <alignment horizontal="center" wrapText="1"/>
    </xf>
    <xf numFmtId="0" fontId="26" fillId="37" borderId="3" xfId="3" applyFont="1" applyFill="1" applyBorder="1" applyAlignment="1" applyProtection="1">
      <alignment horizontal="center" wrapText="1"/>
    </xf>
    <xf numFmtId="167" fontId="17" fillId="5" borderId="0" xfId="3" applyNumberFormat="1" applyFont="1" applyFill="1" applyBorder="1" applyAlignment="1" applyProtection="1">
      <alignment horizontal="center" vertical="center" wrapText="1"/>
    </xf>
    <xf numFmtId="167" fontId="17" fillId="5" borderId="0" xfId="3" applyNumberFormat="1" applyFont="1" applyFill="1" applyBorder="1" applyAlignment="1" applyProtection="1">
      <alignment horizontal="right" vertical="center" wrapText="1"/>
    </xf>
    <xf numFmtId="44" fontId="33" fillId="33" borderId="21" xfId="3" applyNumberFormat="1" applyFont="1" applyFill="1" applyBorder="1" applyAlignment="1" applyProtection="1">
      <alignment horizontal="center" vertical="center" wrapText="1"/>
    </xf>
    <xf numFmtId="44" fontId="33" fillId="33" borderId="22" xfId="3" applyNumberFormat="1" applyFont="1" applyFill="1" applyBorder="1" applyAlignment="1" applyProtection="1">
      <alignment horizontal="center" vertical="center" wrapText="1"/>
    </xf>
    <xf numFmtId="44" fontId="33" fillId="33" borderId="25" xfId="3" applyNumberFormat="1"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0" fontId="4" fillId="3" borderId="30" xfId="3" applyFont="1" applyFill="1" applyBorder="1" applyAlignment="1" applyProtection="1">
      <alignment horizontal="center" vertical="center" wrapText="1"/>
    </xf>
    <xf numFmtId="0" fontId="4" fillId="3" borderId="3" xfId="3" applyFont="1" applyFill="1" applyBorder="1" applyAlignment="1" applyProtection="1">
      <alignment horizontal="center" vertical="center" wrapText="1"/>
    </xf>
    <xf numFmtId="0" fontId="4" fillId="3" borderId="4" xfId="3" applyFont="1" applyFill="1" applyBorder="1" applyAlignment="1" applyProtection="1">
      <alignment horizontal="center" vertical="center" wrapText="1"/>
    </xf>
    <xf numFmtId="0" fontId="4" fillId="3" borderId="13" xfId="3" applyFont="1" applyFill="1" applyBorder="1" applyAlignment="1" applyProtection="1">
      <alignment horizontal="center" vertical="center" wrapText="1"/>
    </xf>
    <xf numFmtId="0" fontId="4" fillId="3" borderId="5" xfId="3" applyFont="1" applyFill="1" applyBorder="1" applyAlignment="1" applyProtection="1">
      <alignment horizontal="center" vertical="center" wrapText="1"/>
    </xf>
    <xf numFmtId="44" fontId="12" fillId="33" borderId="7" xfId="0" applyNumberFormat="1" applyFont="1" applyFill="1" applyBorder="1" applyAlignment="1" applyProtection="1">
      <alignment horizontal="center" vertical="center"/>
    </xf>
    <xf numFmtId="44" fontId="12" fillId="18" borderId="8" xfId="3" applyNumberFormat="1" applyFont="1" applyFill="1" applyBorder="1" applyAlignment="1" applyProtection="1">
      <alignment horizontal="center" vertical="center" wrapText="1"/>
    </xf>
    <xf numFmtId="44" fontId="12" fillId="18" borderId="11" xfId="3" applyNumberFormat="1" applyFont="1" applyFill="1" applyBorder="1" applyAlignment="1" applyProtection="1">
      <alignment horizontal="center" vertical="center" wrapText="1"/>
    </xf>
    <xf numFmtId="44" fontId="12" fillId="18" borderId="9" xfId="3" applyNumberFormat="1" applyFont="1" applyFill="1" applyBorder="1" applyAlignment="1" applyProtection="1">
      <alignment horizontal="center" vertical="center" wrapText="1"/>
    </xf>
    <xf numFmtId="44" fontId="12" fillId="5" borderId="7" xfId="3" applyNumberFormat="1" applyFont="1" applyFill="1" applyBorder="1" applyAlignment="1" applyProtection="1">
      <alignment horizontal="center" vertical="center" wrapText="1"/>
    </xf>
    <xf numFmtId="0" fontId="2" fillId="3" borderId="10" xfId="3" applyFont="1" applyFill="1" applyBorder="1" applyAlignment="1" applyProtection="1">
      <alignment horizontal="center" vertical="center" wrapText="1"/>
    </xf>
    <xf numFmtId="0" fontId="2" fillId="3" borderId="29" xfId="3" applyFont="1" applyFill="1" applyBorder="1" applyAlignment="1" applyProtection="1">
      <alignment horizontal="center" vertical="center" wrapText="1"/>
    </xf>
    <xf numFmtId="0" fontId="2" fillId="3" borderId="6" xfId="3" applyFont="1" applyFill="1" applyBorder="1" applyAlignment="1" applyProtection="1">
      <alignment horizontal="center" vertical="center" wrapText="1"/>
    </xf>
    <xf numFmtId="0" fontId="4" fillId="3" borderId="6" xfId="3" applyFont="1" applyFill="1" applyBorder="1" applyAlignment="1" applyProtection="1">
      <alignment horizontal="center" vertical="center" wrapText="1"/>
    </xf>
    <xf numFmtId="0" fontId="93" fillId="3" borderId="10" xfId="3" applyFont="1" applyFill="1" applyBorder="1" applyAlignment="1" applyProtection="1">
      <alignment horizontal="center" vertical="center" wrapText="1"/>
    </xf>
    <xf numFmtId="0" fontId="93" fillId="3" borderId="6" xfId="3"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0" fontId="2" fillId="3" borderId="7" xfId="3" applyFont="1" applyFill="1" applyBorder="1" applyAlignment="1" applyProtection="1">
      <alignment horizontal="center" vertical="center" wrapText="1"/>
    </xf>
    <xf numFmtId="44" fontId="2" fillId="40" borderId="10" xfId="0" applyNumberFormat="1" applyFont="1" applyFill="1" applyBorder="1" applyAlignment="1" applyProtection="1">
      <alignment horizontal="center" vertical="center"/>
      <protection locked="0"/>
    </xf>
    <xf numFmtId="44" fontId="2" fillId="40" borderId="6" xfId="0" applyNumberFormat="1" applyFont="1" applyFill="1" applyBorder="1" applyAlignment="1" applyProtection="1">
      <alignment horizontal="center" vertical="center"/>
      <protection locked="0"/>
    </xf>
    <xf numFmtId="4" fontId="12" fillId="39" borderId="7" xfId="0" applyNumberFormat="1" applyFont="1" applyFill="1" applyBorder="1" applyAlignment="1" applyProtection="1">
      <alignment horizontal="center" vertical="center" wrapText="1"/>
      <protection locked="0"/>
    </xf>
    <xf numFmtId="4" fontId="12" fillId="39" borderId="7" xfId="0" applyNumberFormat="1" applyFont="1" applyFill="1" applyBorder="1" applyAlignment="1" applyProtection="1">
      <alignment horizontal="center" vertical="center"/>
      <protection locked="0"/>
    </xf>
    <xf numFmtId="0" fontId="26" fillId="37" borderId="4" xfId="3" applyFont="1" applyFill="1" applyBorder="1" applyAlignment="1" applyProtection="1">
      <alignment horizontal="center" wrapText="1"/>
    </xf>
    <xf numFmtId="0" fontId="26" fillId="37" borderId="13" xfId="3" applyFont="1" applyFill="1" applyBorder="1" applyAlignment="1" applyProtection="1">
      <alignment horizontal="center" wrapText="1"/>
    </xf>
    <xf numFmtId="0" fontId="26" fillId="37" borderId="5" xfId="3" applyFont="1" applyFill="1" applyBorder="1" applyAlignment="1" applyProtection="1">
      <alignment horizont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4" fontId="13" fillId="0" borderId="0" xfId="0" applyNumberFormat="1" applyFont="1" applyFill="1" applyBorder="1" applyAlignment="1" applyProtection="1">
      <alignment horizontal="center" vertical="center" wrapText="1"/>
    </xf>
    <xf numFmtId="4" fontId="13" fillId="0" borderId="0" xfId="0" applyNumberFormat="1" applyFont="1" applyFill="1" applyBorder="1" applyAlignment="1" applyProtection="1">
      <alignment horizontal="center" vertical="center"/>
    </xf>
    <xf numFmtId="0" fontId="13" fillId="5" borderId="0" xfId="0" applyFont="1" applyFill="1" applyBorder="1" applyAlignment="1" applyProtection="1">
      <alignment horizontal="left" vertical="center" wrapText="1"/>
    </xf>
    <xf numFmtId="167" fontId="26" fillId="9" borderId="0" xfId="3" applyNumberFormat="1" applyFont="1" applyFill="1" applyBorder="1" applyAlignment="1" applyProtection="1">
      <alignment horizontal="center" vertical="center" wrapText="1"/>
    </xf>
    <xf numFmtId="0" fontId="4" fillId="36" borderId="0" xfId="3" applyFont="1" applyFill="1" applyBorder="1" applyAlignment="1" applyProtection="1">
      <alignment horizontal="center" vertical="center" wrapText="1"/>
    </xf>
    <xf numFmtId="0" fontId="4" fillId="36" borderId="13" xfId="3" applyFont="1" applyFill="1" applyBorder="1" applyAlignment="1" applyProtection="1">
      <alignment horizontal="center" vertical="center" wrapText="1"/>
    </xf>
    <xf numFmtId="0" fontId="12" fillId="3" borderId="10" xfId="3" applyFont="1" applyFill="1" applyBorder="1" applyAlignment="1" applyProtection="1">
      <alignment horizontal="center" vertical="center" wrapText="1"/>
    </xf>
    <xf numFmtId="0" fontId="12" fillId="3" borderId="29" xfId="3" applyFont="1" applyFill="1" applyBorder="1" applyAlignment="1" applyProtection="1">
      <alignment horizontal="center" vertical="center" wrapText="1"/>
    </xf>
    <xf numFmtId="0" fontId="12" fillId="3" borderId="6" xfId="3" applyFont="1" applyFill="1" applyBorder="1" applyAlignment="1" applyProtection="1">
      <alignment horizontal="center" vertical="center" wrapText="1"/>
    </xf>
    <xf numFmtId="0" fontId="72" fillId="3" borderId="10" xfId="3" applyFont="1" applyFill="1" applyBorder="1" applyAlignment="1" applyProtection="1">
      <alignment horizontal="center" vertical="center" wrapText="1"/>
    </xf>
    <xf numFmtId="0" fontId="72" fillId="3" borderId="6" xfId="3" applyFont="1" applyFill="1" applyBorder="1" applyAlignment="1" applyProtection="1">
      <alignment horizontal="center" vertical="center" wrapText="1"/>
    </xf>
    <xf numFmtId="4" fontId="12" fillId="5" borderId="8" xfId="0" applyNumberFormat="1" applyFont="1" applyFill="1" applyBorder="1" applyAlignment="1" applyProtection="1">
      <alignment horizontal="center" vertical="center" wrapText="1"/>
    </xf>
    <xf numFmtId="4" fontId="12" fillId="5" borderId="11" xfId="0" applyNumberFormat="1" applyFont="1" applyFill="1" applyBorder="1" applyAlignment="1" applyProtection="1">
      <alignment horizontal="center" vertical="center" wrapText="1"/>
    </xf>
    <xf numFmtId="4" fontId="12" fillId="5" borderId="9" xfId="0" applyNumberFormat="1" applyFont="1" applyFill="1" applyBorder="1" applyAlignment="1" applyProtection="1">
      <alignment horizontal="center" vertical="center" wrapText="1"/>
    </xf>
    <xf numFmtId="0" fontId="19" fillId="2" borderId="0" xfId="3" applyFont="1" applyFill="1" applyBorder="1" applyAlignment="1" applyProtection="1">
      <alignment horizontal="center" wrapText="1"/>
    </xf>
    <xf numFmtId="0" fontId="2" fillId="36" borderId="0" xfId="3" applyFont="1" applyFill="1" applyBorder="1" applyAlignment="1" applyProtection="1">
      <alignment horizontal="center" vertical="center" wrapText="1"/>
    </xf>
    <xf numFmtId="0" fontId="2" fillId="36" borderId="5" xfId="3" applyFont="1" applyFill="1" applyBorder="1" applyAlignment="1" applyProtection="1">
      <alignment horizontal="center" vertical="center" wrapText="1"/>
    </xf>
    <xf numFmtId="0" fontId="4" fillId="3" borderId="7" xfId="3" applyFont="1" applyFill="1" applyBorder="1" applyAlignment="1" applyProtection="1">
      <alignment horizontal="center" vertical="center" wrapText="1"/>
    </xf>
    <xf numFmtId="4" fontId="12" fillId="39" borderId="8" xfId="0" applyNumberFormat="1" applyFont="1" applyFill="1" applyBorder="1" applyAlignment="1" applyProtection="1">
      <alignment horizontal="center" vertical="center" wrapText="1"/>
      <protection locked="0"/>
    </xf>
    <xf numFmtId="4" fontId="12" fillId="39" borderId="11" xfId="0" applyNumberFormat="1" applyFont="1" applyFill="1" applyBorder="1" applyAlignment="1" applyProtection="1">
      <alignment horizontal="center" vertical="center" wrapText="1"/>
      <protection locked="0"/>
    </xf>
    <xf numFmtId="4" fontId="12" fillId="39" borderId="9" xfId="0" applyNumberFormat="1" applyFont="1" applyFill="1" applyBorder="1" applyAlignment="1" applyProtection="1">
      <alignment horizontal="center" vertical="center" wrapText="1"/>
      <protection locked="0"/>
    </xf>
    <xf numFmtId="4" fontId="12" fillId="39" borderId="8" xfId="0" applyNumberFormat="1" applyFont="1" applyFill="1" applyBorder="1" applyAlignment="1" applyProtection="1">
      <alignment horizontal="center" vertical="center"/>
      <protection locked="0"/>
    </xf>
    <xf numFmtId="4" fontId="12" fillId="39" borderId="11" xfId="0" applyNumberFormat="1" applyFont="1" applyFill="1" applyBorder="1" applyAlignment="1" applyProtection="1">
      <alignment horizontal="center" vertical="center"/>
      <protection locked="0"/>
    </xf>
    <xf numFmtId="4" fontId="12" fillId="39" borderId="9" xfId="0" applyNumberFormat="1" applyFont="1" applyFill="1" applyBorder="1" applyAlignment="1" applyProtection="1">
      <alignment horizontal="center" vertical="center"/>
      <protection locked="0"/>
    </xf>
    <xf numFmtId="167" fontId="93" fillId="0" borderId="10" xfId="3" applyNumberFormat="1" applyFont="1" applyFill="1" applyBorder="1" applyAlignment="1" applyProtection="1">
      <alignment horizontal="center" vertical="center" wrapText="1"/>
    </xf>
    <xf numFmtId="167" fontId="93" fillId="0" borderId="6" xfId="3" applyNumberFormat="1" applyFont="1" applyFill="1" applyBorder="1" applyAlignment="1" applyProtection="1">
      <alignment horizontal="center" vertical="center" wrapText="1"/>
    </xf>
    <xf numFmtId="167" fontId="93" fillId="39" borderId="10" xfId="3" applyNumberFormat="1" applyFont="1" applyFill="1" applyBorder="1" applyAlignment="1" applyProtection="1">
      <alignment horizontal="center" vertical="center" wrapText="1"/>
      <protection locked="0"/>
    </xf>
    <xf numFmtId="167" fontId="93" fillId="39" borderId="6" xfId="3" applyNumberFormat="1" applyFont="1" applyFill="1" applyBorder="1" applyAlignment="1" applyProtection="1">
      <alignment horizontal="center" vertical="center" wrapText="1"/>
      <protection locked="0"/>
    </xf>
    <xf numFmtId="4" fontId="12" fillId="5" borderId="8" xfId="0" applyNumberFormat="1" applyFont="1" applyFill="1" applyBorder="1" applyAlignment="1" applyProtection="1">
      <alignment horizontal="center" vertical="center"/>
    </xf>
    <xf numFmtId="4" fontId="12" fillId="5" borderId="11" xfId="0" applyNumberFormat="1" applyFont="1" applyFill="1" applyBorder="1" applyAlignment="1" applyProtection="1">
      <alignment horizontal="center" vertical="center"/>
    </xf>
    <xf numFmtId="4" fontId="12" fillId="5" borderId="9" xfId="0" applyNumberFormat="1" applyFont="1" applyFill="1" applyBorder="1" applyAlignment="1" applyProtection="1">
      <alignment horizontal="center" vertical="center"/>
    </xf>
    <xf numFmtId="167" fontId="12" fillId="0" borderId="0" xfId="3" applyNumberFormat="1" applyFont="1" applyFill="1" applyBorder="1" applyAlignment="1" applyProtection="1">
      <alignment horizontal="center" vertical="center" wrapText="1"/>
    </xf>
    <xf numFmtId="4" fontId="17" fillId="6" borderId="7" xfId="0" applyNumberFormat="1" applyFont="1" applyFill="1" applyBorder="1" applyAlignment="1" applyProtection="1">
      <alignment horizontal="center" vertical="center" wrapText="1"/>
    </xf>
    <xf numFmtId="4" fontId="17" fillId="6" borderId="7" xfId="3" applyNumberFormat="1" applyFont="1" applyFill="1" applyBorder="1" applyAlignment="1" applyProtection="1">
      <alignment horizontal="center" vertical="center" wrapText="1"/>
    </xf>
    <xf numFmtId="4" fontId="21" fillId="6" borderId="7" xfId="0" applyNumberFormat="1" applyFont="1" applyFill="1" applyBorder="1" applyAlignment="1" applyProtection="1">
      <alignment horizontal="center" vertical="center" wrapText="1"/>
    </xf>
    <xf numFmtId="4" fontId="21" fillId="6" borderId="10" xfId="0" applyNumberFormat="1" applyFont="1" applyFill="1" applyBorder="1" applyAlignment="1" applyProtection="1">
      <alignment horizontal="center" vertical="center" wrapText="1"/>
    </xf>
    <xf numFmtId="4" fontId="21" fillId="6" borderId="6" xfId="0" applyNumberFormat="1" applyFont="1" applyFill="1" applyBorder="1" applyAlignment="1" applyProtection="1">
      <alignment horizontal="center" vertical="center" wrapText="1"/>
    </xf>
    <xf numFmtId="4" fontId="17" fillId="6" borderId="10" xfId="3" applyNumberFormat="1" applyFont="1" applyFill="1" applyBorder="1" applyAlignment="1" applyProtection="1">
      <alignment horizontal="center" vertical="center" wrapText="1"/>
    </xf>
    <xf numFmtId="4" fontId="17" fillId="6" borderId="6" xfId="3" applyNumberFormat="1" applyFont="1" applyFill="1" applyBorder="1" applyAlignment="1" applyProtection="1">
      <alignment horizontal="center" vertical="center" wrapText="1"/>
    </xf>
    <xf numFmtId="44" fontId="12" fillId="33" borderId="7" xfId="3" applyNumberFormat="1" applyFont="1" applyFill="1" applyBorder="1" applyAlignment="1" applyProtection="1">
      <alignment horizontal="center" vertical="center" wrapText="1"/>
    </xf>
    <xf numFmtId="0" fontId="14" fillId="0" borderId="7" xfId="0" applyFont="1" applyBorder="1" applyAlignment="1">
      <alignment horizontal="left" vertical="center" wrapText="1"/>
    </xf>
    <xf numFmtId="0" fontId="12" fillId="0" borderId="8" xfId="0" applyFont="1" applyBorder="1" applyAlignment="1" applyProtection="1">
      <alignment vertical="center"/>
    </xf>
    <xf numFmtId="0" fontId="12" fillId="0" borderId="11" xfId="0" applyFont="1" applyBorder="1" applyAlignment="1" applyProtection="1">
      <alignment vertical="center"/>
    </xf>
    <xf numFmtId="0" fontId="12" fillId="0" borderId="9" xfId="0" applyFont="1" applyBorder="1" applyAlignment="1" applyProtection="1">
      <alignment vertical="center"/>
    </xf>
    <xf numFmtId="0" fontId="17" fillId="0" borderId="8" xfId="0" applyFont="1" applyBorder="1" applyAlignment="1" applyProtection="1">
      <alignment vertical="center"/>
    </xf>
    <xf numFmtId="0" fontId="17" fillId="0" borderId="11" xfId="0" applyFont="1" applyBorder="1" applyAlignment="1" applyProtection="1">
      <alignment vertical="center"/>
    </xf>
    <xf numFmtId="0" fontId="17" fillId="0" borderId="9" xfId="0" applyFont="1" applyBorder="1" applyAlignment="1" applyProtection="1">
      <alignment vertical="center"/>
    </xf>
    <xf numFmtId="0" fontId="12" fillId="0" borderId="7" xfId="0" applyFont="1" applyBorder="1" applyAlignment="1" applyProtection="1">
      <alignment vertical="center"/>
    </xf>
    <xf numFmtId="0" fontId="37" fillId="5" borderId="30" xfId="3" applyFont="1" applyFill="1" applyBorder="1" applyAlignment="1" applyProtection="1">
      <alignment horizontal="right" vertical="center" wrapText="1"/>
    </xf>
    <xf numFmtId="0" fontId="37" fillId="5" borderId="36" xfId="3" applyFont="1" applyFill="1" applyBorder="1" applyAlignment="1" applyProtection="1">
      <alignment horizontal="right" vertical="center" wrapText="1"/>
    </xf>
    <xf numFmtId="0" fontId="35" fillId="5" borderId="35" xfId="8" applyFill="1" applyBorder="1" applyAlignment="1" applyProtection="1">
      <alignment horizontal="left"/>
    </xf>
    <xf numFmtId="0" fontId="23" fillId="5" borderId="0" xfId="0" applyFont="1" applyFill="1" applyBorder="1" applyAlignment="1" applyProtection="1">
      <alignment horizontal="center"/>
    </xf>
    <xf numFmtId="0" fontId="17"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17" fillId="6" borderId="2" xfId="0" applyFont="1" applyFill="1" applyBorder="1" applyAlignment="1" applyProtection="1">
      <alignment horizontal="center" vertical="center"/>
    </xf>
    <xf numFmtId="0" fontId="17" fillId="6" borderId="30" xfId="0" applyFont="1" applyFill="1" applyBorder="1" applyAlignment="1" applyProtection="1">
      <alignment horizontal="center" vertical="center"/>
    </xf>
    <xf numFmtId="0" fontId="17" fillId="6" borderId="3" xfId="0" applyFont="1" applyFill="1" applyBorder="1" applyAlignment="1" applyProtection="1">
      <alignment horizontal="center" vertical="center"/>
    </xf>
    <xf numFmtId="0" fontId="17" fillId="6" borderId="4" xfId="0" applyFont="1" applyFill="1" applyBorder="1" applyAlignment="1" applyProtection="1">
      <alignment horizontal="center" vertical="center"/>
    </xf>
    <xf numFmtId="0" fontId="17" fillId="6" borderId="13" xfId="0" applyFont="1" applyFill="1" applyBorder="1" applyAlignment="1" applyProtection="1">
      <alignment horizontal="center" vertical="center"/>
    </xf>
    <xf numFmtId="0" fontId="17" fillId="6" borderId="5" xfId="0" applyFont="1" applyFill="1" applyBorder="1" applyAlignment="1" applyProtection="1">
      <alignment horizontal="center" vertical="center"/>
    </xf>
    <xf numFmtId="0" fontId="12" fillId="5" borderId="2" xfId="0" applyFont="1" applyFill="1" applyBorder="1" applyAlignment="1" applyProtection="1">
      <alignment horizontal="center" vertical="center" wrapText="1"/>
    </xf>
    <xf numFmtId="0" fontId="12" fillId="5" borderId="30" xfId="0"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12" fillId="5" borderId="13" xfId="0" applyFont="1" applyFill="1" applyBorder="1" applyAlignment="1" applyProtection="1">
      <alignment horizontal="center" vertical="center" wrapText="1"/>
    </xf>
    <xf numFmtId="0" fontId="12" fillId="5" borderId="5" xfId="0" applyFont="1" applyFill="1" applyBorder="1" applyAlignment="1" applyProtection="1">
      <alignment horizontal="center" vertical="center" wrapText="1"/>
    </xf>
    <xf numFmtId="0" fontId="17" fillId="6" borderId="21" xfId="3" applyFont="1" applyFill="1" applyBorder="1" applyAlignment="1" applyProtection="1">
      <alignment horizontal="center" vertical="center"/>
    </xf>
    <xf numFmtId="0" fontId="17" fillId="6" borderId="22" xfId="3" applyFont="1" applyFill="1" applyBorder="1" applyAlignment="1" applyProtection="1">
      <alignment horizontal="center" vertical="center"/>
    </xf>
    <xf numFmtId="0" fontId="17" fillId="6" borderId="25" xfId="3" applyFont="1" applyFill="1" applyBorder="1" applyAlignment="1" applyProtection="1">
      <alignment horizontal="center" vertical="center"/>
    </xf>
    <xf numFmtId="0" fontId="39" fillId="5" borderId="33" xfId="5" applyFont="1" applyFill="1" applyBorder="1" applyAlignment="1" applyProtection="1">
      <alignment horizontal="left" vertical="center" wrapText="1"/>
    </xf>
    <xf numFmtId="0" fontId="12" fillId="0" borderId="8" xfId="0" applyFont="1" applyBorder="1" applyAlignment="1" applyProtection="1">
      <alignment horizontal="left" vertical="center"/>
    </xf>
    <xf numFmtId="0" fontId="12" fillId="0" borderId="11" xfId="0" applyFont="1" applyBorder="1" applyAlignment="1" applyProtection="1">
      <alignment horizontal="left" vertical="center"/>
    </xf>
    <xf numFmtId="0" fontId="12" fillId="0" borderId="9" xfId="0" applyFont="1" applyBorder="1" applyAlignment="1" applyProtection="1">
      <alignment horizontal="left" vertical="center"/>
    </xf>
    <xf numFmtId="0" fontId="14" fillId="0" borderId="83" xfId="0" applyFont="1" applyBorder="1" applyAlignment="1">
      <alignment vertical="center"/>
    </xf>
    <xf numFmtId="0" fontId="12" fillId="0" borderId="83" xfId="0" applyFont="1" applyBorder="1" applyAlignment="1">
      <alignment vertical="center"/>
    </xf>
    <xf numFmtId="0" fontId="12" fillId="0" borderId="84" xfId="0" applyFont="1" applyBorder="1" applyAlignment="1">
      <alignment vertical="center"/>
    </xf>
    <xf numFmtId="0" fontId="37" fillId="5" borderId="0" xfId="3" applyFont="1" applyFill="1" applyBorder="1" applyAlignment="1" applyProtection="1">
      <alignment horizontal="right" vertical="center" wrapText="1"/>
    </xf>
    <xf numFmtId="0" fontId="37" fillId="5" borderId="23" xfId="3" applyFont="1" applyFill="1" applyBorder="1" applyAlignment="1" applyProtection="1">
      <alignment horizontal="right" vertical="center" wrapText="1"/>
    </xf>
    <xf numFmtId="0" fontId="12" fillId="0" borderId="83" xfId="0" applyFont="1" applyBorder="1"/>
    <xf numFmtId="0" fontId="12" fillId="0" borderId="84" xfId="0" applyFont="1" applyBorder="1"/>
    <xf numFmtId="0" fontId="17" fillId="5" borderId="8" xfId="0" applyFont="1" applyFill="1" applyBorder="1" applyAlignment="1" applyProtection="1"/>
    <xf numFmtId="0" fontId="17" fillId="5" borderId="11" xfId="0" applyFont="1" applyFill="1" applyBorder="1" applyAlignment="1" applyProtection="1"/>
    <xf numFmtId="0" fontId="17" fillId="5" borderId="9" xfId="0" applyFont="1" applyFill="1" applyBorder="1" applyAlignment="1" applyProtection="1"/>
    <xf numFmtId="0" fontId="14" fillId="0" borderId="82" xfId="0" applyFont="1" applyBorder="1" applyAlignment="1">
      <alignment horizontal="left" vertical="center" wrapText="1"/>
    </xf>
    <xf numFmtId="0" fontId="14" fillId="0" borderId="30" xfId="0" applyFont="1" applyBorder="1" applyAlignment="1">
      <alignment horizontal="left" vertical="center" wrapText="1"/>
    </xf>
    <xf numFmtId="0" fontId="14" fillId="0" borderId="3" xfId="0" applyFont="1" applyBorder="1" applyAlignment="1">
      <alignment horizontal="left" vertical="center" wrapText="1"/>
    </xf>
    <xf numFmtId="0" fontId="17" fillId="6" borderId="14" xfId="3" applyFont="1" applyFill="1" applyBorder="1" applyAlignment="1" applyProtection="1">
      <alignment horizontal="center" vertical="center" wrapText="1"/>
    </xf>
    <xf numFmtId="0" fontId="17" fillId="6" borderId="32" xfId="3" applyFont="1" applyFill="1" applyBorder="1" applyAlignment="1" applyProtection="1">
      <alignment horizontal="center" vertical="center" wrapText="1"/>
    </xf>
    <xf numFmtId="0" fontId="17" fillId="6" borderId="15" xfId="3" applyFont="1" applyFill="1" applyBorder="1" applyAlignment="1" applyProtection="1">
      <alignment horizontal="center" vertical="center" wrapText="1"/>
    </xf>
    <xf numFmtId="0" fontId="17" fillId="6" borderId="16" xfId="3" applyFont="1" applyFill="1" applyBorder="1" applyAlignment="1" applyProtection="1">
      <alignment horizontal="center" vertical="center" wrapText="1"/>
    </xf>
    <xf numFmtId="0" fontId="17" fillId="39" borderId="7" xfId="3" applyFont="1" applyFill="1" applyBorder="1" applyAlignment="1" applyProtection="1">
      <alignment horizontal="center" vertical="center"/>
      <protection locked="0"/>
    </xf>
    <xf numFmtId="0" fontId="17" fillId="41" borderId="21" xfId="3" applyFont="1" applyFill="1" applyBorder="1" applyAlignment="1" applyProtection="1">
      <alignment horizontal="center" vertical="center"/>
    </xf>
    <xf numFmtId="0" fontId="17" fillId="41" borderId="22" xfId="3" applyFont="1" applyFill="1" applyBorder="1" applyAlignment="1" applyProtection="1">
      <alignment horizontal="center" vertical="center"/>
    </xf>
    <xf numFmtId="0" fontId="17" fillId="41" borderId="25" xfId="3" applyFont="1" applyFill="1" applyBorder="1" applyAlignment="1" applyProtection="1">
      <alignment horizontal="center" vertical="center"/>
    </xf>
    <xf numFmtId="0" fontId="44" fillId="11" borderId="8" xfId="0" applyFont="1" applyFill="1" applyBorder="1" applyAlignment="1" applyProtection="1">
      <alignment horizontal="center"/>
    </xf>
    <xf numFmtId="0" fontId="44" fillId="11" borderId="11" xfId="0" applyFont="1" applyFill="1" applyBorder="1" applyAlignment="1" applyProtection="1">
      <alignment horizontal="center"/>
    </xf>
    <xf numFmtId="0" fontId="44" fillId="11" borderId="9" xfId="0" applyFont="1" applyFill="1" applyBorder="1" applyAlignment="1" applyProtection="1">
      <alignment horizontal="center"/>
    </xf>
    <xf numFmtId="10" fontId="103" fillId="0" borderId="0" xfId="0" applyNumberFormat="1" applyFont="1" applyFill="1" applyAlignment="1" applyProtection="1">
      <alignment horizontal="center"/>
    </xf>
    <xf numFmtId="0" fontId="111" fillId="5" borderId="69" xfId="0" applyFont="1" applyFill="1" applyBorder="1" applyAlignment="1" applyProtection="1">
      <alignment horizontal="left" vertical="center" wrapText="1"/>
    </xf>
    <xf numFmtId="0" fontId="6" fillId="4" borderId="67" xfId="0" applyFont="1" applyFill="1" applyBorder="1" applyAlignment="1" applyProtection="1">
      <alignment horizontal="center" vertical="center" wrapText="1"/>
    </xf>
    <xf numFmtId="0" fontId="6" fillId="4" borderId="68" xfId="0" applyFont="1" applyFill="1" applyBorder="1" applyAlignment="1" applyProtection="1">
      <alignment horizontal="center" vertical="center" wrapText="1"/>
    </xf>
    <xf numFmtId="0" fontId="111" fillId="5" borderId="0" xfId="0" applyFont="1" applyFill="1" applyBorder="1" applyAlignment="1" applyProtection="1">
      <alignment horizontal="left" vertical="center" wrapText="1"/>
    </xf>
    <xf numFmtId="0" fontId="6" fillId="8" borderId="0" xfId="0" applyFont="1" applyFill="1" applyBorder="1" applyAlignment="1" applyProtection="1">
      <alignment horizontal="center" vertical="center" wrapText="1"/>
    </xf>
    <xf numFmtId="0" fontId="53" fillId="5" borderId="0" xfId="0" applyFont="1" applyFill="1" applyBorder="1" applyAlignment="1" applyProtection="1">
      <alignment horizontal="left" wrapText="1"/>
    </xf>
    <xf numFmtId="0" fontId="42" fillId="5" borderId="34" xfId="0" applyFont="1" applyFill="1" applyBorder="1" applyAlignment="1" applyProtection="1">
      <alignment horizontal="left"/>
    </xf>
    <xf numFmtId="0" fontId="17" fillId="6" borderId="8" xfId="3" applyFont="1" applyFill="1" applyBorder="1" applyAlignment="1" applyProtection="1">
      <alignment horizontal="center" vertical="center" wrapText="1"/>
    </xf>
    <xf numFmtId="0" fontId="17" fillId="6" borderId="11" xfId="3" applyFont="1" applyFill="1" applyBorder="1" applyAlignment="1" applyProtection="1">
      <alignment horizontal="center" vertical="center" wrapText="1"/>
    </xf>
    <xf numFmtId="0" fontId="17" fillId="6" borderId="9" xfId="3" applyFont="1" applyFill="1" applyBorder="1" applyAlignment="1" applyProtection="1">
      <alignment horizontal="center" vertical="center" wrapText="1"/>
    </xf>
    <xf numFmtId="0" fontId="6" fillId="4" borderId="65" xfId="0" applyFont="1" applyFill="1" applyBorder="1" applyAlignment="1" applyProtection="1">
      <alignment horizontal="center" vertical="center" wrapText="1"/>
    </xf>
    <xf numFmtId="0" fontId="6" fillId="4" borderId="6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4" fontId="6" fillId="0" borderId="0" xfId="0" applyNumberFormat="1" applyFont="1" applyFill="1" applyBorder="1" applyAlignment="1" applyProtection="1">
      <alignment horizontal="center" vertical="center" wrapText="1"/>
    </xf>
    <xf numFmtId="0" fontId="55" fillId="5" borderId="0" xfId="0" applyFont="1" applyFill="1" applyBorder="1" applyAlignment="1" applyProtection="1">
      <alignment horizontal="center"/>
    </xf>
    <xf numFmtId="0" fontId="14" fillId="5" borderId="0" xfId="0" applyFont="1" applyFill="1" applyBorder="1" applyAlignment="1" applyProtection="1">
      <alignment horizontal="center"/>
    </xf>
    <xf numFmtId="0" fontId="21" fillId="6" borderId="2" xfId="0" applyFont="1" applyFill="1" applyBorder="1" applyAlignment="1" applyProtection="1">
      <alignment horizontal="center"/>
    </xf>
    <xf numFmtId="0" fontId="21" fillId="6" borderId="30" xfId="0" applyFont="1" applyFill="1" applyBorder="1" applyAlignment="1" applyProtection="1">
      <alignment horizontal="center"/>
    </xf>
    <xf numFmtId="0" fontId="21" fillId="6" borderId="3" xfId="0" applyFont="1" applyFill="1" applyBorder="1" applyAlignment="1" applyProtection="1">
      <alignment horizontal="center"/>
    </xf>
    <xf numFmtId="0" fontId="21" fillId="6" borderId="4" xfId="0" applyFont="1" applyFill="1" applyBorder="1" applyAlignment="1" applyProtection="1">
      <alignment horizontal="center"/>
    </xf>
    <xf numFmtId="0" fontId="21" fillId="6" borderId="13" xfId="0" applyFont="1" applyFill="1" applyBorder="1" applyAlignment="1" applyProtection="1">
      <alignment horizontal="center"/>
    </xf>
    <xf numFmtId="0" fontId="21" fillId="6" borderId="5" xfId="0" applyFont="1" applyFill="1" applyBorder="1" applyAlignment="1" applyProtection="1">
      <alignment horizontal="center"/>
    </xf>
    <xf numFmtId="0" fontId="89" fillId="34" borderId="39" xfId="3" applyFont="1" applyFill="1" applyBorder="1" applyAlignment="1" applyProtection="1">
      <alignment horizontal="center" vertical="center" wrapText="1"/>
    </xf>
    <xf numFmtId="0" fontId="89" fillId="34" borderId="0" xfId="3" applyFont="1" applyFill="1" applyBorder="1" applyAlignment="1" applyProtection="1">
      <alignment horizontal="center" vertical="center" wrapText="1"/>
    </xf>
    <xf numFmtId="167" fontId="58" fillId="0" borderId="7" xfId="2" applyNumberFormat="1" applyFont="1" applyBorder="1" applyAlignment="1" applyProtection="1">
      <alignment horizontal="center" vertical="center"/>
    </xf>
    <xf numFmtId="0" fontId="60" fillId="28" borderId="62" xfId="0" applyFont="1" applyFill="1" applyBorder="1" applyAlignment="1" applyProtection="1">
      <alignment horizontal="center" vertical="center" wrapText="1"/>
    </xf>
    <xf numFmtId="0" fontId="60" fillId="28" borderId="63" xfId="0" applyFont="1" applyFill="1" applyBorder="1" applyAlignment="1" applyProtection="1">
      <alignment horizontal="center" vertical="center" wrapText="1"/>
    </xf>
    <xf numFmtId="3" fontId="58" fillId="0" borderId="21" xfId="3" applyNumberFormat="1" applyFont="1" applyBorder="1" applyAlignment="1" applyProtection="1">
      <alignment horizontal="center" vertical="center"/>
    </xf>
    <xf numFmtId="3" fontId="58" fillId="0" borderId="25" xfId="3" applyNumberFormat="1" applyFont="1" applyBorder="1" applyAlignment="1" applyProtection="1">
      <alignment horizontal="center" vertical="center"/>
    </xf>
    <xf numFmtId="0" fontId="60" fillId="28" borderId="7" xfId="0" applyFont="1" applyFill="1" applyBorder="1" applyAlignment="1" applyProtection="1">
      <alignment horizontal="center" vertical="center" wrapText="1"/>
    </xf>
    <xf numFmtId="0" fontId="73" fillId="0" borderId="54" xfId="3" applyFont="1" applyBorder="1" applyAlignment="1" applyProtection="1">
      <alignment horizontal="left" vertical="center"/>
    </xf>
    <xf numFmtId="0" fontId="57" fillId="0" borderId="0" xfId="0" applyFont="1" applyProtection="1"/>
    <xf numFmtId="0" fontId="57" fillId="0" borderId="31" xfId="0" applyFont="1" applyBorder="1" applyProtection="1"/>
    <xf numFmtId="0" fontId="57" fillId="39" borderId="7" xfId="3" applyFont="1" applyFill="1" applyBorder="1" applyAlignment="1" applyProtection="1">
      <alignment horizontal="left" vertical="center" wrapText="1"/>
      <protection locked="0"/>
    </xf>
    <xf numFmtId="0" fontId="73" fillId="0" borderId="0" xfId="3" applyFont="1" applyBorder="1" applyAlignment="1" applyProtection="1">
      <alignment horizontal="left" vertical="center"/>
    </xf>
    <xf numFmtId="0" fontId="64" fillId="0" borderId="4" xfId="3" applyFont="1" applyFill="1" applyBorder="1" applyAlignment="1" applyProtection="1">
      <alignment horizontal="left" vertical="center" wrapText="1"/>
    </xf>
    <xf numFmtId="0" fontId="64" fillId="0" borderId="13" xfId="3" applyFont="1" applyFill="1" applyBorder="1" applyAlignment="1" applyProtection="1">
      <alignment horizontal="left" vertical="center" wrapText="1"/>
    </xf>
    <xf numFmtId="0" fontId="68" fillId="0" borderId="0" xfId="0" applyFont="1" applyFill="1" applyBorder="1" applyAlignment="1" applyProtection="1">
      <alignment horizontal="left" vertical="center" wrapText="1"/>
    </xf>
    <xf numFmtId="0" fontId="65" fillId="34" borderId="73" xfId="3" applyFont="1" applyFill="1" applyBorder="1" applyAlignment="1" applyProtection="1">
      <alignment horizontal="center" vertical="center" wrapText="1"/>
    </xf>
    <xf numFmtId="0" fontId="65" fillId="34" borderId="74" xfId="3" applyFont="1" applyFill="1" applyBorder="1" applyAlignment="1" applyProtection="1">
      <alignment horizontal="center" vertical="center" wrapText="1"/>
    </xf>
    <xf numFmtId="4" fontId="57" fillId="39" borderId="7" xfId="9" applyNumberFormat="1" applyFont="1" applyFill="1" applyBorder="1" applyAlignment="1" applyProtection="1">
      <alignment horizontal="center" vertical="center"/>
      <protection locked="0"/>
    </xf>
    <xf numFmtId="0" fontId="57" fillId="0" borderId="0" xfId="3" applyFont="1" applyAlignment="1" applyProtection="1">
      <alignment horizontal="left" vertical="top" wrapText="1"/>
    </xf>
    <xf numFmtId="0" fontId="99" fillId="0" borderId="30" xfId="3" applyFont="1" applyBorder="1" applyAlignment="1" applyProtection="1">
      <alignment horizontal="left" vertical="center" wrapText="1"/>
    </xf>
    <xf numFmtId="0" fontId="64" fillId="0" borderId="37" xfId="3" applyFont="1" applyBorder="1" applyAlignment="1" applyProtection="1">
      <alignment horizontal="left" vertical="center" wrapText="1"/>
    </xf>
    <xf numFmtId="0" fontId="64" fillId="0" borderId="0" xfId="3" applyFont="1" applyAlignment="1" applyProtection="1">
      <alignment horizontal="left" vertical="center" wrapText="1"/>
    </xf>
    <xf numFmtId="0" fontId="97" fillId="0" borderId="30" xfId="0" applyFont="1" applyFill="1" applyBorder="1" applyAlignment="1" applyProtection="1">
      <alignment horizontal="left" vertical="center" wrapText="1"/>
    </xf>
    <xf numFmtId="0" fontId="97" fillId="0" borderId="0" xfId="0" applyFont="1" applyFill="1" applyBorder="1" applyAlignment="1" applyProtection="1">
      <alignment horizontal="left" vertical="center" wrapText="1"/>
    </xf>
    <xf numFmtId="0" fontId="57" fillId="0" borderId="0" xfId="3" applyFont="1" applyFill="1" applyAlignment="1" applyProtection="1">
      <alignment horizontal="left" vertical="top" wrapText="1"/>
    </xf>
    <xf numFmtId="0" fontId="56" fillId="5" borderId="0" xfId="3" applyFont="1" applyFill="1" applyBorder="1" applyAlignment="1" applyProtection="1">
      <alignment horizontal="center" vertical="center" wrapText="1"/>
    </xf>
    <xf numFmtId="0" fontId="62" fillId="5" borderId="0" xfId="3" applyFont="1" applyFill="1" applyBorder="1" applyAlignment="1" applyProtection="1">
      <alignment horizontal="center" vertical="center" wrapText="1"/>
    </xf>
    <xf numFmtId="0" fontId="69" fillId="6" borderId="2" xfId="0" applyFont="1" applyFill="1" applyBorder="1" applyAlignment="1" applyProtection="1">
      <alignment horizontal="center" vertical="center"/>
    </xf>
    <xf numFmtId="0" fontId="69" fillId="6" borderId="30" xfId="0" applyFont="1" applyFill="1" applyBorder="1" applyAlignment="1" applyProtection="1">
      <alignment horizontal="center" vertical="center"/>
    </xf>
    <xf numFmtId="0" fontId="69" fillId="6" borderId="3" xfId="0" applyFont="1" applyFill="1" applyBorder="1" applyAlignment="1" applyProtection="1">
      <alignment horizontal="center" vertical="center"/>
    </xf>
    <xf numFmtId="0" fontId="69" fillId="6" borderId="4" xfId="0" applyFont="1" applyFill="1" applyBorder="1" applyAlignment="1" applyProtection="1">
      <alignment horizontal="center" vertical="center"/>
    </xf>
    <xf numFmtId="0" fontId="69" fillId="6" borderId="13" xfId="0" applyFont="1" applyFill="1" applyBorder="1" applyAlignment="1" applyProtection="1">
      <alignment horizontal="center" vertical="center"/>
    </xf>
    <xf numFmtId="0" fontId="69" fillId="6" borderId="5" xfId="0" applyFont="1" applyFill="1" applyBorder="1" applyAlignment="1" applyProtection="1">
      <alignment horizontal="center" vertical="center"/>
    </xf>
    <xf numFmtId="164" fontId="58" fillId="0" borderId="0" xfId="0" applyNumberFormat="1" applyFont="1" applyBorder="1" applyAlignment="1" applyProtection="1">
      <alignment horizontal="right" vertical="center" wrapText="1"/>
    </xf>
    <xf numFmtId="164" fontId="58" fillId="0" borderId="23" xfId="0" applyNumberFormat="1" applyFont="1" applyBorder="1" applyAlignment="1" applyProtection="1">
      <alignment horizontal="right" vertical="center" wrapText="1"/>
    </xf>
    <xf numFmtId="0" fontId="69" fillId="6" borderId="8" xfId="3" applyFont="1" applyFill="1" applyBorder="1" applyAlignment="1" applyProtection="1">
      <alignment horizontal="center" vertical="center" wrapText="1"/>
    </xf>
    <xf numFmtId="0" fontId="69" fillId="6" borderId="11" xfId="3" applyFont="1" applyFill="1" applyBorder="1" applyAlignment="1" applyProtection="1">
      <alignment horizontal="center" vertical="center" wrapText="1"/>
    </xf>
    <xf numFmtId="0" fontId="69" fillId="6" borderId="9" xfId="3" applyFont="1" applyFill="1" applyBorder="1" applyAlignment="1" applyProtection="1">
      <alignment horizontal="center" vertical="center" wrapText="1"/>
    </xf>
    <xf numFmtId="0" fontId="63" fillId="5" borderId="59" xfId="3" applyFont="1" applyFill="1" applyBorder="1" applyAlignment="1" applyProtection="1">
      <alignment horizontal="center"/>
    </xf>
    <xf numFmtId="0" fontId="29" fillId="0" borderId="34" xfId="5" applyFont="1" applyBorder="1" applyAlignment="1" applyProtection="1">
      <alignment horizontal="left"/>
    </xf>
    <xf numFmtId="0" fontId="58" fillId="0" borderId="0" xfId="3" applyFont="1" applyAlignment="1" applyProtection="1">
      <alignment horizontal="left" vertical="top" wrapText="1"/>
    </xf>
    <xf numFmtId="0" fontId="68" fillId="0" borderId="30" xfId="0" applyFont="1" applyFill="1" applyBorder="1" applyAlignment="1" applyProtection="1">
      <alignment horizontal="left" vertical="center" wrapText="1"/>
    </xf>
    <xf numFmtId="0" fontId="70" fillId="5" borderId="53" xfId="3" applyFont="1" applyFill="1" applyBorder="1" applyAlignment="1" applyProtection="1">
      <alignment horizontal="left"/>
    </xf>
    <xf numFmtId="0" fontId="69" fillId="41" borderId="21" xfId="3" applyFont="1" applyFill="1" applyBorder="1" applyAlignment="1" applyProtection="1">
      <alignment horizontal="center" vertical="center" wrapText="1"/>
    </xf>
    <xf numFmtId="0" fontId="69" fillId="41" borderId="22" xfId="3" applyFont="1" applyFill="1" applyBorder="1" applyAlignment="1" applyProtection="1">
      <alignment horizontal="center" vertical="center" wrapText="1"/>
    </xf>
    <xf numFmtId="0" fontId="69" fillId="41" borderId="25" xfId="3" applyFont="1" applyFill="1" applyBorder="1" applyAlignment="1" applyProtection="1">
      <alignment horizontal="center" vertical="center" wrapText="1"/>
    </xf>
    <xf numFmtId="4" fontId="17" fillId="5" borderId="8" xfId="3" applyNumberFormat="1" applyFont="1" applyFill="1" applyBorder="1" applyAlignment="1" applyProtection="1">
      <alignment horizontal="center" vertical="center"/>
    </xf>
    <xf numFmtId="4" fontId="17" fillId="5" borderId="9" xfId="3" applyNumberFormat="1" applyFont="1" applyFill="1" applyBorder="1" applyAlignment="1" applyProtection="1">
      <alignment horizontal="center" vertical="center"/>
    </xf>
    <xf numFmtId="4" fontId="17" fillId="6" borderId="8" xfId="3" applyNumberFormat="1" applyFont="1" applyFill="1" applyBorder="1" applyAlignment="1" applyProtection="1">
      <alignment horizontal="center" vertical="center"/>
    </xf>
    <xf numFmtId="4" fontId="17" fillId="6" borderId="9" xfId="3" applyNumberFormat="1" applyFont="1" applyFill="1" applyBorder="1" applyAlignment="1" applyProtection="1">
      <alignment horizontal="center" vertical="center"/>
    </xf>
    <xf numFmtId="0" fontId="17" fillId="25" borderId="8" xfId="3" applyFont="1" applyFill="1" applyBorder="1" applyAlignment="1" applyProtection="1">
      <alignment horizontal="center" vertical="center"/>
    </xf>
    <xf numFmtId="0" fontId="17" fillId="25" borderId="9" xfId="3" applyFont="1" applyFill="1" applyBorder="1" applyAlignment="1" applyProtection="1">
      <alignment horizontal="center" vertical="center"/>
    </xf>
    <xf numFmtId="0" fontId="106" fillId="7" borderId="70" xfId="0" applyFont="1" applyFill="1" applyBorder="1" applyAlignment="1" applyProtection="1">
      <alignment horizontal="center" vertical="center" wrapText="1"/>
    </xf>
    <xf numFmtId="0" fontId="106" fillId="7" borderId="6" xfId="0" applyFont="1" applyFill="1" applyBorder="1" applyAlignment="1" applyProtection="1">
      <alignment horizontal="center" vertical="center" wrapText="1"/>
    </xf>
    <xf numFmtId="0" fontId="106" fillId="7" borderId="29" xfId="0" applyFont="1" applyFill="1" applyBorder="1" applyAlignment="1" applyProtection="1">
      <alignment horizontal="center" vertical="center" wrapText="1"/>
    </xf>
    <xf numFmtId="0" fontId="106" fillId="19" borderId="29" xfId="0" applyFont="1" applyFill="1" applyBorder="1" applyAlignment="1" applyProtection="1">
      <alignment horizontal="center" vertical="center" wrapText="1"/>
    </xf>
    <xf numFmtId="0" fontId="106" fillId="19" borderId="6" xfId="0" applyFont="1" applyFill="1" applyBorder="1" applyAlignment="1" applyProtection="1">
      <alignment horizontal="center" vertical="center" wrapText="1"/>
    </xf>
    <xf numFmtId="0" fontId="106" fillId="7" borderId="71" xfId="0" applyFont="1" applyFill="1" applyBorder="1" applyAlignment="1" applyProtection="1">
      <alignment horizontal="center" vertical="center" wrapText="1"/>
    </xf>
    <xf numFmtId="0" fontId="106" fillId="19" borderId="71" xfId="0" applyFont="1" applyFill="1" applyBorder="1" applyAlignment="1" applyProtection="1">
      <alignment horizontal="center" vertical="center" wrapText="1"/>
    </xf>
    <xf numFmtId="0" fontId="106" fillId="9" borderId="29" xfId="0" applyFont="1" applyFill="1" applyBorder="1" applyAlignment="1" applyProtection="1">
      <alignment horizontal="center" vertical="center" wrapText="1"/>
    </xf>
    <xf numFmtId="0" fontId="106" fillId="9" borderId="6" xfId="0" applyFont="1" applyFill="1" applyBorder="1" applyAlignment="1" applyProtection="1">
      <alignment horizontal="center" vertical="center" wrapText="1"/>
    </xf>
    <xf numFmtId="0" fontId="17" fillId="0" borderId="0" xfId="3" applyFont="1" applyFill="1" applyBorder="1" applyAlignment="1" applyProtection="1">
      <alignment horizontal="center" vertical="center" wrapText="1"/>
    </xf>
    <xf numFmtId="0" fontId="50" fillId="5" borderId="43" xfId="3" applyFont="1" applyFill="1" applyBorder="1" applyAlignment="1" applyProtection="1">
      <alignment horizontal="center"/>
    </xf>
    <xf numFmtId="0" fontId="50" fillId="5" borderId="13" xfId="3" applyFont="1" applyFill="1" applyBorder="1" applyAlignment="1" applyProtection="1">
      <alignment horizontal="center"/>
    </xf>
    <xf numFmtId="0" fontId="106" fillId="7" borderId="7" xfId="0" applyFont="1" applyFill="1" applyBorder="1" applyAlignment="1" applyProtection="1">
      <alignment horizontal="center" vertical="center" wrapText="1"/>
    </xf>
    <xf numFmtId="0" fontId="106" fillId="9" borderId="10" xfId="0" applyFont="1" applyFill="1" applyBorder="1" applyAlignment="1" applyProtection="1">
      <alignment horizontal="center" vertical="center"/>
    </xf>
    <xf numFmtId="0" fontId="106" fillId="9" borderId="29" xfId="0" applyFont="1" applyFill="1" applyBorder="1" applyAlignment="1" applyProtection="1">
      <alignment horizontal="center" vertical="center"/>
    </xf>
    <xf numFmtId="0" fontId="106" fillId="22" borderId="10" xfId="0" applyFont="1" applyFill="1" applyBorder="1" applyAlignment="1" applyProtection="1">
      <alignment horizontal="center" vertical="center" wrapText="1"/>
    </xf>
    <xf numFmtId="0" fontId="106" fillId="22" borderId="29" xfId="0" applyFont="1" applyFill="1" applyBorder="1" applyAlignment="1" applyProtection="1">
      <alignment horizontal="center" vertical="center" wrapText="1"/>
    </xf>
    <xf numFmtId="0" fontId="106" fillId="22" borderId="6" xfId="0" applyFont="1" applyFill="1" applyBorder="1" applyAlignment="1" applyProtection="1">
      <alignment horizontal="center" vertical="center" wrapText="1"/>
    </xf>
    <xf numFmtId="0" fontId="49" fillId="5" borderId="42" xfId="3" applyFont="1" applyFill="1" applyBorder="1" applyAlignment="1" applyProtection="1">
      <alignment horizontal="center"/>
    </xf>
    <xf numFmtId="0" fontId="106" fillId="9" borderId="10" xfId="0" applyFont="1" applyFill="1" applyBorder="1" applyAlignment="1" applyProtection="1">
      <alignment horizontal="center" vertical="center" wrapText="1"/>
    </xf>
    <xf numFmtId="0" fontId="106" fillId="19" borderId="10" xfId="0" applyFont="1" applyFill="1" applyBorder="1" applyAlignment="1" applyProtection="1">
      <alignment horizontal="center" vertical="center" wrapText="1"/>
    </xf>
    <xf numFmtId="0" fontId="106" fillId="19" borderId="10" xfId="0" applyFont="1" applyFill="1" applyBorder="1" applyAlignment="1" applyProtection="1">
      <alignment horizontal="center" vertical="center"/>
    </xf>
    <xf numFmtId="0" fontId="106" fillId="19" borderId="29" xfId="0" applyFont="1" applyFill="1" applyBorder="1" applyAlignment="1" applyProtection="1">
      <alignment horizontal="center" vertical="center"/>
    </xf>
    <xf numFmtId="0" fontId="106" fillId="19" borderId="6" xfId="0" applyFont="1" applyFill="1" applyBorder="1" applyAlignment="1" applyProtection="1">
      <alignment horizontal="center" vertical="center"/>
    </xf>
    <xf numFmtId="0" fontId="23" fillId="5" borderId="0" xfId="3" applyFont="1" applyFill="1" applyBorder="1" applyAlignment="1" applyProtection="1">
      <alignment horizontal="center" vertical="center"/>
    </xf>
    <xf numFmtId="0" fontId="17" fillId="5" borderId="0" xfId="3" applyFont="1" applyFill="1" applyBorder="1" applyAlignment="1" applyProtection="1">
      <alignment horizontal="center" vertical="center"/>
    </xf>
    <xf numFmtId="0" fontId="12" fillId="5" borderId="0" xfId="3" applyFont="1" applyFill="1" applyBorder="1" applyAlignment="1" applyProtection="1">
      <alignment horizontal="center" vertical="center"/>
    </xf>
    <xf numFmtId="0" fontId="17" fillId="25" borderId="2" xfId="3" applyFont="1" applyFill="1" applyBorder="1" applyAlignment="1" applyProtection="1">
      <alignment horizontal="center" vertical="center"/>
    </xf>
    <xf numFmtId="0" fontId="17" fillId="25" borderId="30" xfId="3" applyFont="1" applyFill="1" applyBorder="1" applyAlignment="1" applyProtection="1">
      <alignment horizontal="center" vertical="center"/>
    </xf>
    <xf numFmtId="0" fontId="17" fillId="25" borderId="3" xfId="3" applyFont="1" applyFill="1" applyBorder="1" applyAlignment="1" applyProtection="1">
      <alignment horizontal="center" vertical="center"/>
    </xf>
    <xf numFmtId="0" fontId="17" fillId="25" borderId="4" xfId="3" applyFont="1" applyFill="1" applyBorder="1" applyAlignment="1" applyProtection="1">
      <alignment horizontal="center" vertical="center"/>
    </xf>
    <xf numFmtId="0" fontId="17" fillId="25" borderId="13" xfId="3" applyFont="1" applyFill="1" applyBorder="1" applyAlignment="1" applyProtection="1">
      <alignment horizontal="center" vertical="center"/>
    </xf>
    <xf numFmtId="0" fontId="17" fillId="25" borderId="5" xfId="3" applyFont="1" applyFill="1" applyBorder="1" applyAlignment="1" applyProtection="1">
      <alignment horizontal="center" vertical="center"/>
    </xf>
    <xf numFmtId="0" fontId="17" fillId="6" borderId="21" xfId="3" applyFont="1" applyFill="1" applyBorder="1" applyAlignment="1" applyProtection="1">
      <alignment horizontal="center" vertical="center" wrapText="1"/>
    </xf>
    <xf numFmtId="0" fontId="17" fillId="6" borderId="22" xfId="3" applyFont="1" applyFill="1" applyBorder="1" applyAlignment="1" applyProtection="1">
      <alignment horizontal="center" vertical="center" wrapText="1"/>
    </xf>
    <xf numFmtId="0" fontId="108" fillId="5" borderId="81" xfId="3" applyFont="1" applyFill="1" applyBorder="1" applyAlignment="1" applyProtection="1">
      <alignment horizontal="center"/>
    </xf>
    <xf numFmtId="0" fontId="107" fillId="5" borderId="38" xfId="3" applyFont="1" applyFill="1" applyBorder="1" applyAlignment="1" applyProtection="1">
      <alignment horizontal="center"/>
    </xf>
    <xf numFmtId="0" fontId="106" fillId="0" borderId="29" xfId="0" applyFont="1" applyFill="1" applyBorder="1" applyAlignment="1" applyProtection="1">
      <alignment horizontal="center" vertical="center"/>
    </xf>
    <xf numFmtId="0" fontId="48" fillId="5" borderId="38" xfId="3" applyFont="1" applyFill="1" applyBorder="1" applyAlignment="1" applyProtection="1">
      <alignment horizontal="center"/>
    </xf>
    <xf numFmtId="0" fontId="106" fillId="0" borderId="70" xfId="0" applyFont="1" applyFill="1" applyBorder="1" applyAlignment="1" applyProtection="1">
      <alignment horizontal="center" vertical="center"/>
    </xf>
    <xf numFmtId="0" fontId="106" fillId="0" borderId="6" xfId="0" applyFont="1" applyFill="1" applyBorder="1" applyAlignment="1" applyProtection="1">
      <alignment horizontal="center" vertical="center"/>
    </xf>
    <xf numFmtId="4" fontId="14" fillId="0" borderId="8" xfId="3" applyNumberFormat="1" applyFont="1" applyFill="1" applyBorder="1" applyAlignment="1" applyProtection="1">
      <alignment vertical="center"/>
    </xf>
    <xf numFmtId="4" fontId="14" fillId="0" borderId="11" xfId="3" applyNumberFormat="1" applyFont="1" applyFill="1" applyBorder="1" applyAlignment="1" applyProtection="1">
      <alignment vertical="center"/>
    </xf>
    <xf numFmtId="4" fontId="14" fillId="0" borderId="9" xfId="3" applyNumberFormat="1" applyFont="1" applyFill="1" applyBorder="1" applyAlignment="1" applyProtection="1">
      <alignment vertical="center"/>
    </xf>
    <xf numFmtId="4" fontId="14" fillId="6" borderId="8" xfId="3" applyNumberFormat="1" applyFont="1" applyFill="1" applyBorder="1" applyAlignment="1" applyProtection="1">
      <alignment vertical="center"/>
    </xf>
    <xf numFmtId="4" fontId="14" fillId="6" borderId="11" xfId="3" applyNumberFormat="1" applyFont="1" applyFill="1" applyBorder="1" applyAlignment="1" applyProtection="1">
      <alignment vertical="center"/>
    </xf>
    <xf numFmtId="4" fontId="14" fillId="6" borderId="9" xfId="3" applyNumberFormat="1" applyFont="1" applyFill="1" applyBorder="1" applyAlignment="1" applyProtection="1">
      <alignment vertical="center"/>
    </xf>
    <xf numFmtId="0" fontId="12" fillId="5" borderId="7" xfId="3" applyFont="1" applyFill="1" applyBorder="1" applyAlignment="1" applyProtection="1">
      <alignment horizontal="center" vertical="center"/>
    </xf>
    <xf numFmtId="0" fontId="17" fillId="25" borderId="7" xfId="3" applyFont="1" applyFill="1" applyBorder="1" applyAlignment="1" applyProtection="1">
      <alignment horizontal="center" vertical="center"/>
    </xf>
    <xf numFmtId="0" fontId="106" fillId="21" borderId="70" xfId="0" applyFont="1" applyFill="1" applyBorder="1" applyAlignment="1" applyProtection="1">
      <alignment horizontal="center" vertical="center" wrapText="1"/>
    </xf>
    <xf numFmtId="0" fontId="106" fillId="21" borderId="6" xfId="0" applyFont="1" applyFill="1" applyBorder="1" applyAlignment="1" applyProtection="1">
      <alignment horizontal="center" vertical="center" wrapText="1"/>
    </xf>
    <xf numFmtId="0" fontId="12" fillId="0" borderId="0" xfId="3" applyFont="1" applyBorder="1" applyAlignment="1" applyProtection="1">
      <alignment horizontal="left" vertical="center" wrapText="1"/>
    </xf>
    <xf numFmtId="0" fontId="4" fillId="18" borderId="0" xfId="0" applyFont="1" applyFill="1" applyBorder="1" applyAlignment="1" applyProtection="1">
      <alignment horizontal="left" wrapText="1"/>
    </xf>
    <xf numFmtId="0" fontId="2" fillId="18" borderId="0" xfId="0" applyFont="1" applyFill="1" applyBorder="1" applyAlignment="1" applyProtection="1">
      <alignment horizontal="left" vertical="center" wrapText="1"/>
    </xf>
    <xf numFmtId="0" fontId="4" fillId="18" borderId="0" xfId="0" applyFont="1" applyFill="1" applyBorder="1" applyAlignment="1" applyProtection="1">
      <alignment horizontal="left" vertical="top" wrapText="1"/>
    </xf>
    <xf numFmtId="0" fontId="106" fillId="21" borderId="29" xfId="0" applyFont="1" applyFill="1" applyBorder="1" applyAlignment="1" applyProtection="1">
      <alignment horizontal="center" vertical="center" wrapText="1"/>
    </xf>
    <xf numFmtId="0" fontId="106" fillId="21" borderId="70" xfId="0" applyFont="1" applyFill="1" applyBorder="1" applyAlignment="1" applyProtection="1">
      <alignment horizontal="center" vertical="center"/>
    </xf>
    <xf numFmtId="0" fontId="106" fillId="21" borderId="29" xfId="0" applyFont="1" applyFill="1" applyBorder="1" applyAlignment="1" applyProtection="1">
      <alignment horizontal="center" vertical="center"/>
    </xf>
    <xf numFmtId="0" fontId="106" fillId="21" borderId="6" xfId="0" applyFont="1" applyFill="1" applyBorder="1" applyAlignment="1" applyProtection="1">
      <alignment horizontal="center" vertical="center"/>
    </xf>
    <xf numFmtId="0" fontId="106" fillId="0" borderId="70" xfId="0" applyFont="1" applyFill="1" applyBorder="1" applyAlignment="1" applyProtection="1">
      <alignment horizontal="center" vertical="center" wrapText="1"/>
    </xf>
    <xf numFmtId="0" fontId="106" fillId="0" borderId="29" xfId="0" applyFont="1" applyFill="1" applyBorder="1" applyAlignment="1" applyProtection="1">
      <alignment horizontal="center" vertical="center" wrapText="1"/>
    </xf>
    <xf numFmtId="0" fontId="106" fillId="0" borderId="6" xfId="0" applyFont="1" applyFill="1" applyBorder="1" applyAlignment="1" applyProtection="1">
      <alignment horizontal="center" vertical="center" wrapText="1"/>
    </xf>
    <xf numFmtId="0" fontId="106" fillId="21" borderId="10" xfId="0" applyFont="1" applyFill="1" applyBorder="1" applyAlignment="1" applyProtection="1">
      <alignment horizontal="center" vertical="center" wrapText="1"/>
    </xf>
    <xf numFmtId="4" fontId="92" fillId="5" borderId="13" xfId="0" applyNumberFormat="1" applyFont="1" applyFill="1" applyBorder="1" applyAlignment="1" applyProtection="1">
      <alignment horizontal="left" wrapText="1"/>
    </xf>
    <xf numFmtId="0" fontId="12" fillId="5" borderId="0" xfId="3" applyFont="1" applyFill="1" applyAlignment="1" applyProtection="1">
      <alignment horizontal="left" vertical="center" wrapText="1"/>
    </xf>
    <xf numFmtId="0" fontId="12" fillId="5" borderId="31" xfId="3" applyFont="1" applyFill="1" applyBorder="1" applyAlignment="1" applyProtection="1">
      <alignment horizontal="left" vertical="center" wrapText="1"/>
    </xf>
    <xf numFmtId="0" fontId="42" fillId="5" borderId="34" xfId="3" applyFont="1" applyFill="1" applyBorder="1" applyAlignment="1" applyProtection="1">
      <alignment horizontal="left"/>
    </xf>
    <xf numFmtId="0" fontId="12" fillId="0" borderId="0" xfId="0" applyFont="1" applyBorder="1" applyAlignment="1" applyProtection="1">
      <alignment horizontal="left" vertical="center" wrapText="1"/>
    </xf>
    <xf numFmtId="0" fontId="12" fillId="5" borderId="0" xfId="0" applyFont="1" applyFill="1" applyAlignment="1" applyProtection="1">
      <alignment horizontal="left" vertical="center" wrapText="1"/>
    </xf>
    <xf numFmtId="0" fontId="12" fillId="6" borderId="8" xfId="3" applyFont="1" applyFill="1" applyBorder="1" applyAlignment="1" applyProtection="1">
      <alignment horizontal="center" vertical="center"/>
    </xf>
    <xf numFmtId="0" fontId="12" fillId="6" borderId="9" xfId="3" applyFont="1" applyFill="1" applyBorder="1" applyAlignment="1" applyProtection="1">
      <alignment horizontal="center" vertical="center"/>
    </xf>
    <xf numFmtId="0" fontId="12" fillId="5" borderId="8" xfId="3" applyFont="1" applyFill="1" applyBorder="1" applyAlignment="1" applyProtection="1">
      <alignment horizontal="center" vertical="center"/>
    </xf>
    <xf numFmtId="0" fontId="12" fillId="5" borderId="9" xfId="3" applyFont="1" applyFill="1" applyBorder="1" applyAlignment="1" applyProtection="1">
      <alignment horizontal="center" vertical="center"/>
    </xf>
    <xf numFmtId="4" fontId="14" fillId="5" borderId="8" xfId="3" applyNumberFormat="1" applyFont="1" applyFill="1" applyBorder="1" applyAlignment="1" applyProtection="1">
      <alignment vertical="center"/>
    </xf>
    <xf numFmtId="4" fontId="14" fillId="5" borderId="11" xfId="3" applyNumberFormat="1" applyFont="1" applyFill="1" applyBorder="1" applyAlignment="1" applyProtection="1">
      <alignment vertical="center"/>
    </xf>
    <xf numFmtId="4" fontId="14" fillId="5" borderId="9" xfId="3" applyNumberFormat="1" applyFont="1" applyFill="1" applyBorder="1" applyAlignment="1" applyProtection="1">
      <alignment vertical="center"/>
    </xf>
    <xf numFmtId="0" fontId="93" fillId="2" borderId="29" xfId="0" applyFont="1" applyFill="1" applyBorder="1" applyAlignment="1" applyProtection="1">
      <alignment horizontal="right" vertical="center" wrapText="1"/>
    </xf>
    <xf numFmtId="0" fontId="4" fillId="9" borderId="39" xfId="0" applyFont="1" applyFill="1" applyBorder="1" applyAlignment="1" applyProtection="1">
      <alignment horizontal="center" vertical="center" wrapText="1"/>
    </xf>
    <xf numFmtId="0" fontId="4" fillId="9" borderId="0" xfId="0" applyFont="1" applyFill="1" applyBorder="1" applyAlignment="1" applyProtection="1">
      <alignment horizontal="center" vertical="center" wrapText="1"/>
    </xf>
    <xf numFmtId="0" fontId="106" fillId="20" borderId="10" xfId="0" applyFont="1" applyFill="1" applyBorder="1" applyAlignment="1" applyProtection="1">
      <alignment horizontal="center" vertical="center" wrapText="1"/>
    </xf>
    <xf numFmtId="0" fontId="106" fillId="20" borderId="29" xfId="0" applyFont="1" applyFill="1" applyBorder="1" applyAlignment="1" applyProtection="1">
      <alignment horizontal="center" vertical="center" wrapText="1"/>
    </xf>
    <xf numFmtId="0" fontId="106" fillId="20" borderId="6" xfId="0" applyFont="1" applyFill="1" applyBorder="1" applyAlignment="1" applyProtection="1">
      <alignment horizontal="center" vertical="center" wrapText="1"/>
    </xf>
    <xf numFmtId="0" fontId="49" fillId="5" borderId="13" xfId="3" applyFont="1" applyFill="1" applyBorder="1" applyAlignment="1" applyProtection="1">
      <alignment horizontal="center"/>
    </xf>
    <xf numFmtId="4" fontId="14" fillId="6" borderId="2" xfId="3" applyNumberFormat="1" applyFont="1" applyFill="1" applyBorder="1" applyAlignment="1" applyProtection="1">
      <alignment vertical="center"/>
    </xf>
    <xf numFmtId="4" fontId="14" fillId="6" borderId="30" xfId="3" applyNumberFormat="1" applyFont="1" applyFill="1" applyBorder="1" applyAlignment="1" applyProtection="1">
      <alignment vertical="center"/>
    </xf>
    <xf numFmtId="4" fontId="14" fillId="6" borderId="3" xfId="3" applyNumberFormat="1" applyFont="1" applyFill="1" applyBorder="1" applyAlignment="1" applyProtection="1">
      <alignment vertical="center"/>
    </xf>
    <xf numFmtId="0" fontId="12" fillId="6" borderId="2" xfId="3" applyFont="1" applyFill="1" applyBorder="1" applyAlignment="1" applyProtection="1">
      <alignment horizontal="center" vertical="center"/>
    </xf>
    <xf numFmtId="0" fontId="12" fillId="6" borderId="3" xfId="3" applyFont="1" applyFill="1" applyBorder="1" applyAlignment="1" applyProtection="1">
      <alignment horizontal="center" vertical="center"/>
    </xf>
    <xf numFmtId="0" fontId="46" fillId="0" borderId="40" xfId="8" applyFont="1" applyBorder="1" applyAlignment="1" applyProtection="1">
      <alignment horizontal="center"/>
    </xf>
    <xf numFmtId="0" fontId="50" fillId="5" borderId="0" xfId="3" applyFont="1" applyFill="1" applyBorder="1" applyAlignment="1" applyProtection="1">
      <alignment horizontal="center"/>
    </xf>
    <xf numFmtId="0" fontId="106" fillId="9" borderId="6" xfId="0"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4" fontId="93" fillId="0" borderId="0" xfId="0" applyNumberFormat="1" applyFont="1" applyBorder="1" applyAlignment="1" applyProtection="1">
      <alignment horizontal="center" vertical="center"/>
    </xf>
    <xf numFmtId="0" fontId="108" fillId="5" borderId="41" xfId="3" applyFont="1" applyFill="1" applyBorder="1" applyAlignment="1" applyProtection="1">
      <alignment horizontal="center"/>
    </xf>
    <xf numFmtId="4" fontId="2" fillId="0" borderId="0" xfId="0" applyNumberFormat="1" applyFont="1" applyBorder="1" applyAlignment="1" applyProtection="1">
      <alignment horizontal="center" vertical="center" wrapText="1"/>
    </xf>
  </cellXfs>
  <cellStyles count="10">
    <cellStyle name="Excel Built-in Heading 2" xfId="4"/>
    <cellStyle name="Moeda" xfId="9" builtinId="4"/>
    <cellStyle name="Moeda_Plan1" xfId="2"/>
    <cellStyle name="Normal" xfId="0" builtinId="0"/>
    <cellStyle name="Normal 2" xfId="3"/>
    <cellStyle name="Normal 3" xfId="6"/>
    <cellStyle name="Porcentagem" xfId="1" builtinId="5"/>
    <cellStyle name="Porcentagem 2" xfId="7"/>
    <cellStyle name="Título 2" xfId="8" builtinId="17"/>
    <cellStyle name="Título 3" xfId="5" builtinId="18"/>
  </cellStyles>
  <dxfs count="8">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A7C0DE"/>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mruColors>
      <color rgb="FFACFEC1"/>
      <color rgb="FFFFFFCC"/>
      <color rgb="FFFEF9B8"/>
      <color rgb="FF94FEB0"/>
      <color rgb="FF94FEBF"/>
      <color rgb="FF72FE97"/>
      <color rgb="FFFFF4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39</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0</xdr:colOff>
      <xdr:row>39</xdr:row>
      <xdr:rowOff>0</xdr:rowOff>
    </xdr:to>
    <xdr:sp macro="" textlink="">
      <xdr:nvSpPr>
        <xdr:cNvPr id="2" name="AutoShape 2"/>
        <xdr:cNvSpPr>
          <a:spLocks noChangeArrowheads="1"/>
        </xdr:cNvSpPr>
      </xdr:nvSpPr>
      <xdr:spPr bwMode="auto">
        <a:xfrm>
          <a:off x="0" y="0"/>
          <a:ext cx="97440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39</xdr:row>
      <xdr:rowOff>0</xdr:rowOff>
    </xdr:to>
    <xdr:sp macro="" textlink="">
      <xdr:nvSpPr>
        <xdr:cNvPr id="3" name="AutoShape 2"/>
        <xdr:cNvSpPr>
          <a:spLocks noChangeArrowheads="1"/>
        </xdr:cNvSpPr>
      </xdr:nvSpPr>
      <xdr:spPr bwMode="auto">
        <a:xfrm>
          <a:off x="0" y="0"/>
          <a:ext cx="9744075"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24</xdr:row>
      <xdr:rowOff>0</xdr:rowOff>
    </xdr:to>
    <xdr:sp macro="" textlink="">
      <xdr:nvSpPr>
        <xdr:cNvPr id="2" name="AutoShape 2"/>
        <xdr:cNvSpPr>
          <a:spLocks noChangeArrowheads="1"/>
        </xdr:cNvSpPr>
      </xdr:nvSpPr>
      <xdr:spPr bwMode="auto">
        <a:xfrm>
          <a:off x="0" y="0"/>
          <a:ext cx="18421350" cy="181546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24</xdr:row>
      <xdr:rowOff>0</xdr:rowOff>
    </xdr:to>
    <xdr:sp macro="" textlink="">
      <xdr:nvSpPr>
        <xdr:cNvPr id="3" name="AutoShape 2"/>
        <xdr:cNvSpPr>
          <a:spLocks noChangeArrowheads="1"/>
        </xdr:cNvSpPr>
      </xdr:nvSpPr>
      <xdr:spPr bwMode="auto">
        <a:xfrm>
          <a:off x="0" y="0"/>
          <a:ext cx="18421350" cy="181546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6"/>
  <sheetViews>
    <sheetView showGridLines="0" tabSelected="1" view="pageBreakPreview" zoomScale="90" zoomScaleNormal="100" zoomScaleSheetLayoutView="90" workbookViewId="0">
      <selection activeCell="E5" sqref="E5"/>
    </sheetView>
  </sheetViews>
  <sheetFormatPr defaultRowHeight="12.75" x14ac:dyDescent="0.2"/>
  <cols>
    <col min="1" max="1" width="9.140625" style="540"/>
    <col min="2" max="2" width="60.7109375" style="540" customWidth="1"/>
    <col min="3" max="8" width="16.7109375" style="540" customWidth="1"/>
    <col min="9" max="9" width="25.7109375" style="540" customWidth="1"/>
    <col min="10" max="16384" width="9.140625" style="540"/>
  </cols>
  <sheetData>
    <row r="1" spans="1:9" ht="20.25" x14ac:dyDescent="0.2">
      <c r="A1" s="805" t="s">
        <v>0</v>
      </c>
      <c r="B1" s="805"/>
      <c r="C1" s="805"/>
      <c r="D1" s="805"/>
      <c r="E1" s="805"/>
      <c r="F1" s="805"/>
      <c r="G1" s="805"/>
      <c r="H1" s="805"/>
      <c r="I1" s="805"/>
    </row>
    <row r="2" spans="1:9" ht="15.75" x14ac:dyDescent="0.2">
      <c r="A2" s="806" t="s">
        <v>184</v>
      </c>
      <c r="B2" s="806"/>
      <c r="C2" s="806"/>
      <c r="D2" s="806"/>
      <c r="E2" s="806"/>
      <c r="F2" s="806"/>
      <c r="G2" s="806"/>
      <c r="H2" s="806"/>
      <c r="I2" s="806"/>
    </row>
    <row r="3" spans="1:9" ht="15" x14ac:dyDescent="0.2">
      <c r="A3" s="807" t="s">
        <v>355</v>
      </c>
      <c r="B3" s="807"/>
      <c r="C3" s="807"/>
      <c r="D3" s="807"/>
      <c r="E3" s="807"/>
      <c r="F3" s="807"/>
      <c r="G3" s="807"/>
      <c r="H3" s="807"/>
      <c r="I3" s="807"/>
    </row>
    <row r="5" spans="1:9" x14ac:dyDescent="0.2">
      <c r="D5" s="542" t="s">
        <v>351</v>
      </c>
      <c r="E5" s="715"/>
      <c r="G5" s="542" t="s">
        <v>353</v>
      </c>
      <c r="H5" s="543" t="s">
        <v>40</v>
      </c>
    </row>
    <row r="6" spans="1:9" x14ac:dyDescent="0.2">
      <c r="D6" s="542" t="s">
        <v>352</v>
      </c>
      <c r="E6" s="779"/>
      <c r="G6" s="542" t="s">
        <v>354</v>
      </c>
      <c r="H6" s="544">
        <v>45139</v>
      </c>
    </row>
    <row r="8" spans="1:9" x14ac:dyDescent="0.2">
      <c r="A8" s="808" t="s">
        <v>472</v>
      </c>
      <c r="B8" s="809"/>
      <c r="C8" s="809"/>
      <c r="D8" s="809"/>
      <c r="E8" s="809"/>
      <c r="F8" s="809"/>
      <c r="G8" s="809"/>
      <c r="H8" s="809"/>
      <c r="I8" s="810"/>
    </row>
    <row r="9" spans="1:9" x14ac:dyDescent="0.2">
      <c r="A9" s="811" t="s">
        <v>41</v>
      </c>
      <c r="B9" s="812"/>
      <c r="C9" s="812"/>
      <c r="D9" s="812"/>
      <c r="E9" s="812"/>
      <c r="F9" s="812"/>
      <c r="G9" s="812"/>
      <c r="H9" s="812"/>
      <c r="I9" s="813"/>
    </row>
    <row r="11" spans="1:9" s="778" customFormat="1" ht="30" customHeight="1" thickBot="1" x14ac:dyDescent="0.3">
      <c r="A11" s="594" t="s">
        <v>38</v>
      </c>
      <c r="B11" s="545"/>
      <c r="C11" s="545"/>
      <c r="D11" s="545"/>
      <c r="E11" s="545"/>
      <c r="F11" s="545"/>
      <c r="G11" s="545"/>
      <c r="H11" s="545"/>
      <c r="I11" s="545"/>
    </row>
    <row r="12" spans="1:9" ht="13.5" thickTop="1" x14ac:dyDescent="0.2"/>
    <row r="13" spans="1:9" ht="25.5" x14ac:dyDescent="0.2">
      <c r="A13" s="539" t="s">
        <v>21</v>
      </c>
      <c r="B13" s="546" t="s">
        <v>356</v>
      </c>
      <c r="C13" s="547" t="s">
        <v>358</v>
      </c>
      <c r="D13" s="569" t="s">
        <v>357</v>
      </c>
      <c r="E13" s="547" t="s">
        <v>92</v>
      </c>
      <c r="F13" s="547" t="s">
        <v>93</v>
      </c>
      <c r="G13" s="547" t="s">
        <v>94</v>
      </c>
      <c r="H13" s="547" t="s">
        <v>359</v>
      </c>
      <c r="I13" s="547" t="s">
        <v>360</v>
      </c>
    </row>
    <row r="14" spans="1:9" ht="20.100000000000001" customHeight="1" x14ac:dyDescent="0.2">
      <c r="A14" s="541">
        <f>'POSTOS SMICRE'!A33</f>
        <v>1</v>
      </c>
      <c r="B14" s="541" t="str">
        <f>'POSTOS SMICRE'!B33</f>
        <v>Encarregado Geral - Capital</v>
      </c>
      <c r="C14" s="541">
        <f>'POSTOS SMICRE'!C33</f>
        <v>44</v>
      </c>
      <c r="D14" s="570" t="s">
        <v>361</v>
      </c>
      <c r="E14" s="571">
        <f>'POSTOS SMICRE'!D33</f>
        <v>0</v>
      </c>
      <c r="F14" s="592">
        <f>'POSTOS SMICRE'!E33</f>
        <v>1</v>
      </c>
      <c r="G14" s="571">
        <f>'POSTOS SMICRE'!F33</f>
        <v>0</v>
      </c>
      <c r="H14" s="593">
        <f>'POSTOS SMICRE'!I33</f>
        <v>30</v>
      </c>
      <c r="I14" s="571">
        <f>'POSTOS SMICRE'!L33</f>
        <v>0</v>
      </c>
    </row>
    <row r="15" spans="1:9" ht="20.100000000000001" customHeight="1" x14ac:dyDescent="0.2">
      <c r="A15" s="541">
        <f>'POSTOS SMICRE'!A34</f>
        <v>2</v>
      </c>
      <c r="B15" s="541" t="str">
        <f>'POSTOS SMICRE'!B34</f>
        <v>Sub Encarregado - Capital</v>
      </c>
      <c r="C15" s="541">
        <f>'POSTOS SMICRE'!C34</f>
        <v>44</v>
      </c>
      <c r="D15" s="570" t="s">
        <v>361</v>
      </c>
      <c r="E15" s="571">
        <f>'POSTOS SMICRE'!D34</f>
        <v>0</v>
      </c>
      <c r="F15" s="592">
        <f>'POSTOS SMICRE'!E34</f>
        <v>1</v>
      </c>
      <c r="G15" s="571">
        <f>'POSTOS SMICRE'!F34</f>
        <v>0</v>
      </c>
      <c r="H15" s="593">
        <f>'POSTOS SMICRE'!I34</f>
        <v>30</v>
      </c>
      <c r="I15" s="571">
        <f>'POSTOS SMICRE'!L34</f>
        <v>0</v>
      </c>
    </row>
    <row r="16" spans="1:9" ht="20.100000000000001" customHeight="1" x14ac:dyDescent="0.2">
      <c r="A16" s="541">
        <f>'POSTOS SMICRE'!A35</f>
        <v>3</v>
      </c>
      <c r="B16" s="541" t="str">
        <f>'POSTOS SMICRE'!B35</f>
        <v>Oficial Eletricista B  - Capital</v>
      </c>
      <c r="C16" s="541">
        <f>'POSTOS SMICRE'!C35</f>
        <v>44</v>
      </c>
      <c r="D16" s="570" t="s">
        <v>361</v>
      </c>
      <c r="E16" s="571">
        <f>'POSTOS SMICRE'!D35</f>
        <v>0</v>
      </c>
      <c r="F16" s="592">
        <f>'POSTOS SMICRE'!E35</f>
        <v>2</v>
      </c>
      <c r="G16" s="571">
        <f>'POSTOS SMICRE'!F35</f>
        <v>0</v>
      </c>
      <c r="H16" s="593">
        <f>'POSTOS SMICRE'!I35</f>
        <v>30</v>
      </c>
      <c r="I16" s="571">
        <f>'POSTOS SMICRE'!L35</f>
        <v>0</v>
      </c>
    </row>
    <row r="17" spans="1:20" ht="20.100000000000001" customHeight="1" x14ac:dyDescent="0.2">
      <c r="A17" s="541">
        <f>'POSTOS SMICRE'!A36</f>
        <v>4</v>
      </c>
      <c r="B17" s="541" t="str">
        <f>'POSTOS SMICRE'!B36</f>
        <v>Encarregado B - Com CNH categoria C - Capital (RMC e Litoral)</v>
      </c>
      <c r="C17" s="541">
        <f>'POSTOS SMICRE'!C36</f>
        <v>44</v>
      </c>
      <c r="D17" s="570" t="s">
        <v>361</v>
      </c>
      <c r="E17" s="571">
        <f>'POSTOS SMICRE'!D36</f>
        <v>0</v>
      </c>
      <c r="F17" s="592">
        <f>'POSTOS SMICRE'!E36</f>
        <v>1</v>
      </c>
      <c r="G17" s="571">
        <f>'POSTOS SMICRE'!F36</f>
        <v>0</v>
      </c>
      <c r="H17" s="593">
        <f>'POSTOS SMICRE'!I36</f>
        <v>30</v>
      </c>
      <c r="I17" s="571">
        <f>'POSTOS SMICRE'!L36</f>
        <v>0</v>
      </c>
    </row>
    <row r="18" spans="1:20" ht="20.100000000000001" customHeight="1" x14ac:dyDescent="0.2">
      <c r="A18" s="541">
        <f>'POSTOS SMICRE'!A37</f>
        <v>5</v>
      </c>
      <c r="B18" s="541" t="str">
        <f>'POSTOS SMICRE'!B37</f>
        <v>Oficial Eletricista B - Com CNH C - Capital (RMC e Litoral)</v>
      </c>
      <c r="C18" s="541">
        <f>'POSTOS SMICRE'!C37</f>
        <v>44</v>
      </c>
      <c r="D18" s="570" t="s">
        <v>361</v>
      </c>
      <c r="E18" s="571">
        <f>'POSTOS SMICRE'!D37</f>
        <v>0</v>
      </c>
      <c r="F18" s="592">
        <f>'POSTOS SMICRE'!E37</f>
        <v>1</v>
      </c>
      <c r="G18" s="571">
        <f>'POSTOS SMICRE'!F37</f>
        <v>0</v>
      </c>
      <c r="H18" s="593">
        <f>'POSTOS SMICRE'!I37</f>
        <v>30</v>
      </c>
      <c r="I18" s="571">
        <f>'POSTOS SMICRE'!L37</f>
        <v>0</v>
      </c>
    </row>
    <row r="19" spans="1:20" ht="20.100000000000001" customHeight="1" x14ac:dyDescent="0.2">
      <c r="A19" s="541">
        <f>'POSTOS SMICRE'!A41</f>
        <v>6</v>
      </c>
      <c r="B19" s="541" t="str">
        <f>'POSTOS SMICRE'!B41</f>
        <v>Oficial Eletricista B - Capital - Período Eleitoral</v>
      </c>
      <c r="C19" s="541">
        <f>'POSTOS SMICRE'!C41</f>
        <v>44</v>
      </c>
      <c r="D19" s="570" t="s">
        <v>361</v>
      </c>
      <c r="E19" s="571">
        <f>'POSTOS SMICRE'!D41</f>
        <v>0</v>
      </c>
      <c r="F19" s="541">
        <f>'POSTOS SMICRE'!E41</f>
        <v>6</v>
      </c>
      <c r="G19" s="571">
        <f>'POSTOS SMICRE'!F41</f>
        <v>0</v>
      </c>
      <c r="H19" s="593">
        <f>'POSTOS SMICRE'!I41</f>
        <v>2</v>
      </c>
      <c r="I19" s="571">
        <f>'POSTOS SMICRE'!L41</f>
        <v>0</v>
      </c>
    </row>
    <row r="20" spans="1:20" ht="20.100000000000001" customHeight="1" x14ac:dyDescent="0.2">
      <c r="A20" s="541">
        <f>'POSTOS SMIN e USINA'!A67</f>
        <v>7</v>
      </c>
      <c r="B20" s="541" t="str">
        <f>'POSTOS SMIN e USINA'!B67</f>
        <v>Encarregado B - Com CNH categoria C - PSR Sede/SMIN</v>
      </c>
      <c r="C20" s="541">
        <f>'POSTOS SMIN e USINA'!C67</f>
        <v>44</v>
      </c>
      <c r="D20" s="541" t="s">
        <v>361</v>
      </c>
      <c r="E20" s="571">
        <f>'POSTOS SMIN e USINA'!D67</f>
        <v>0</v>
      </c>
      <c r="F20" s="592">
        <f>'POSTOS SMIN e USINA'!E67</f>
        <v>4</v>
      </c>
      <c r="G20" s="571">
        <f>'POSTOS SMIN e USINA'!F67</f>
        <v>0</v>
      </c>
      <c r="H20" s="593">
        <f>'POSTOS SMIN e USINA'!I67</f>
        <v>25</v>
      </c>
      <c r="I20" s="571">
        <f>'POSTOS SMIN e USINA'!L67</f>
        <v>0</v>
      </c>
    </row>
    <row r="21" spans="1:20" ht="20.100000000000001" customHeight="1" x14ac:dyDescent="0.2">
      <c r="A21" s="541">
        <f>'POSTOS SMIN e USINA'!A68</f>
        <v>8</v>
      </c>
      <c r="B21" s="541" t="str">
        <f>'POSTOS SMIN e USINA'!B68</f>
        <v>Encarregado B - Com CNH categoria C - PSR Cascavel</v>
      </c>
      <c r="C21" s="541">
        <f>'POSTOS SMIN e USINA'!C68</f>
        <v>44</v>
      </c>
      <c r="D21" s="541" t="s">
        <v>362</v>
      </c>
      <c r="E21" s="571">
        <f>'POSTOS SMIN e USINA'!D68</f>
        <v>0</v>
      </c>
      <c r="F21" s="592">
        <f>'POSTOS SMIN e USINA'!E68</f>
        <v>1</v>
      </c>
      <c r="G21" s="571">
        <f>'POSTOS SMIN e USINA'!F68</f>
        <v>0</v>
      </c>
      <c r="H21" s="593">
        <f>'POSTOS SMIN e USINA'!I68</f>
        <v>25</v>
      </c>
      <c r="I21" s="571">
        <f>'POSTOS SMIN e USINA'!L68</f>
        <v>0</v>
      </c>
    </row>
    <row r="22" spans="1:20" ht="20.100000000000001" customHeight="1" x14ac:dyDescent="0.2">
      <c r="A22" s="541">
        <f>'POSTOS SMIN e USINA'!A69</f>
        <v>9</v>
      </c>
      <c r="B22" s="541" t="str">
        <f>'POSTOS SMIN e USINA'!B69</f>
        <v>Oficial Eletricista B - Com CNH categoria C - PSR Cascavel</v>
      </c>
      <c r="C22" s="541">
        <f>'POSTOS SMIN e USINA'!C69</f>
        <v>44</v>
      </c>
      <c r="D22" s="541" t="s">
        <v>362</v>
      </c>
      <c r="E22" s="571">
        <f>'POSTOS SMIN e USINA'!D69</f>
        <v>0</v>
      </c>
      <c r="F22" s="592">
        <f>'POSTOS SMIN e USINA'!E69</f>
        <v>1</v>
      </c>
      <c r="G22" s="571">
        <f>'POSTOS SMIN e USINA'!F69</f>
        <v>0</v>
      </c>
      <c r="H22" s="593">
        <f>'POSTOS SMIN e USINA'!I69</f>
        <v>25</v>
      </c>
      <c r="I22" s="571">
        <f>'POSTOS SMIN e USINA'!L69</f>
        <v>0</v>
      </c>
    </row>
    <row r="23" spans="1:20" ht="20.100000000000001" customHeight="1" x14ac:dyDescent="0.2">
      <c r="A23" s="541">
        <f>'POSTOS SMIN e USINA'!A70</f>
        <v>10</v>
      </c>
      <c r="B23" s="541" t="str">
        <f>'POSTOS SMIN e USINA'!B70</f>
        <v>Encarregado B - Com CNH categoria C - PSR Maringá</v>
      </c>
      <c r="C23" s="541">
        <f>'POSTOS SMIN e USINA'!C70</f>
        <v>44</v>
      </c>
      <c r="D23" s="541" t="s">
        <v>363</v>
      </c>
      <c r="E23" s="571">
        <f>'POSTOS SMIN e USINA'!D70</f>
        <v>0</v>
      </c>
      <c r="F23" s="592">
        <f>'POSTOS SMIN e USINA'!E70</f>
        <v>1</v>
      </c>
      <c r="G23" s="571">
        <f>'POSTOS SMIN e USINA'!F70</f>
        <v>0</v>
      </c>
      <c r="H23" s="593">
        <f>'POSTOS SMIN e USINA'!I70</f>
        <v>25</v>
      </c>
      <c r="I23" s="571">
        <f>'POSTOS SMIN e USINA'!L70</f>
        <v>0</v>
      </c>
    </row>
    <row r="24" spans="1:20" ht="20.100000000000001" customHeight="1" x14ac:dyDescent="0.2">
      <c r="A24" s="541">
        <f>'POSTOS SMIN e USINA'!A71</f>
        <v>11</v>
      </c>
      <c r="B24" s="541" t="str">
        <f>'POSTOS SMIN e USINA'!B71</f>
        <v>Oficial Eletricista B - Com CNH categoria C - PSR Maringá</v>
      </c>
      <c r="C24" s="541">
        <f>'POSTOS SMIN e USINA'!C71</f>
        <v>44</v>
      </c>
      <c r="D24" s="541" t="s">
        <v>363</v>
      </c>
      <c r="E24" s="571">
        <f>'POSTOS SMIN e USINA'!D71</f>
        <v>0</v>
      </c>
      <c r="F24" s="592">
        <f>'POSTOS SMIN e USINA'!E71</f>
        <v>1</v>
      </c>
      <c r="G24" s="571">
        <f>'POSTOS SMIN e USINA'!F71</f>
        <v>0</v>
      </c>
      <c r="H24" s="593">
        <f>'POSTOS SMIN e USINA'!I71</f>
        <v>25</v>
      </c>
      <c r="I24" s="571">
        <f>'POSTOS SMIN e USINA'!L71</f>
        <v>0</v>
      </c>
    </row>
    <row r="25" spans="1:20" ht="20.100000000000001" customHeight="1" x14ac:dyDescent="0.2">
      <c r="A25" s="541">
        <f>'POSTOS SMIN e USINA'!A72</f>
        <v>12</v>
      </c>
      <c r="B25" s="541" t="str">
        <f>'POSTOS SMIN e USINA'!B72</f>
        <v>Encarregado B - Com CNH categoria C - PSR Londrina</v>
      </c>
      <c r="C25" s="541">
        <f>'POSTOS SMIN e USINA'!C72</f>
        <v>44</v>
      </c>
      <c r="D25" s="541" t="s">
        <v>364</v>
      </c>
      <c r="E25" s="571">
        <f>'POSTOS SMIN e USINA'!D72</f>
        <v>0</v>
      </c>
      <c r="F25" s="592">
        <f>'POSTOS SMIN e USINA'!E72</f>
        <v>1</v>
      </c>
      <c r="G25" s="571">
        <f>'POSTOS SMIN e USINA'!F72</f>
        <v>0</v>
      </c>
      <c r="H25" s="593">
        <f>'POSTOS SMIN e USINA'!I72</f>
        <v>25</v>
      </c>
      <c r="I25" s="571">
        <f>'POSTOS SMIN e USINA'!L72</f>
        <v>0</v>
      </c>
    </row>
    <row r="26" spans="1:20" ht="20.100000000000001" customHeight="1" x14ac:dyDescent="0.2">
      <c r="A26" s="541">
        <f>'POSTOS SMIN e USINA'!A73</f>
        <v>13</v>
      </c>
      <c r="B26" s="541" t="str">
        <f>'POSTOS SMIN e USINA'!B73</f>
        <v>Oficial Eletricista B - Com CNH categoria C - PSR Londrina</v>
      </c>
      <c r="C26" s="541">
        <f>'POSTOS SMIN e USINA'!C73</f>
        <v>44</v>
      </c>
      <c r="D26" s="541" t="s">
        <v>364</v>
      </c>
      <c r="E26" s="571">
        <f>'POSTOS SMIN e USINA'!D73</f>
        <v>0</v>
      </c>
      <c r="F26" s="592">
        <f>'POSTOS SMIN e USINA'!E73</f>
        <v>1</v>
      </c>
      <c r="G26" s="571">
        <f>'POSTOS SMIN e USINA'!F73</f>
        <v>0</v>
      </c>
      <c r="H26" s="593">
        <f>'POSTOS SMIN e USINA'!I73</f>
        <v>25</v>
      </c>
      <c r="I26" s="571">
        <f>'POSTOS SMIN e USINA'!L73</f>
        <v>0</v>
      </c>
    </row>
    <row r="27" spans="1:20" ht="20.100000000000001" customHeight="1" thickBot="1" x14ac:dyDescent="0.25">
      <c r="A27" s="541">
        <f>'POSTOS SMIN e USINA'!A76</f>
        <v>14</v>
      </c>
      <c r="B27" s="541" t="str">
        <f>'POSTOS SMIN e USINA'!B76</f>
        <v>Encarregado B - Com CNH categoria C - PSR Usina</v>
      </c>
      <c r="C27" s="541">
        <f>'POSTOS SMIN e USINA'!C76</f>
        <v>44</v>
      </c>
      <c r="D27" s="541" t="s">
        <v>365</v>
      </c>
      <c r="E27" s="571">
        <f>'POSTOS SMIN e USINA'!D76</f>
        <v>0</v>
      </c>
      <c r="F27" s="541">
        <f>'POSTOS SMIN e USINA'!E76</f>
        <v>1</v>
      </c>
      <c r="G27" s="571">
        <f>'POSTOS SMIN e USINA'!F76</f>
        <v>0</v>
      </c>
      <c r="H27" s="593">
        <f>'POSTOS SMIN e USINA'!I76</f>
        <v>25</v>
      </c>
      <c r="I27" s="692">
        <f>'POSTOS SMIN e USINA'!L76</f>
        <v>0</v>
      </c>
    </row>
    <row r="28" spans="1:20" ht="17.25" thickBot="1" x14ac:dyDescent="0.25">
      <c r="G28" s="804" t="s">
        <v>410</v>
      </c>
      <c r="H28" s="804"/>
      <c r="I28" s="693">
        <f>SUM(I14:I27)</f>
        <v>0</v>
      </c>
    </row>
    <row r="29" spans="1:20" ht="30" customHeight="1" thickBot="1" x14ac:dyDescent="0.3">
      <c r="A29" s="594" t="s">
        <v>39</v>
      </c>
      <c r="B29" s="39"/>
      <c r="C29" s="39"/>
      <c r="D29" s="39"/>
      <c r="E29" s="39"/>
      <c r="F29" s="39"/>
      <c r="G29" s="39"/>
      <c r="H29" s="39"/>
      <c r="I29" s="694"/>
      <c r="J29" s="41"/>
      <c r="K29" s="41"/>
      <c r="L29" s="41"/>
      <c r="M29" s="41"/>
      <c r="N29" s="41"/>
      <c r="O29" s="41"/>
      <c r="P29" s="41"/>
      <c r="Q29" s="41"/>
      <c r="R29" s="41"/>
      <c r="S29" s="41"/>
      <c r="T29" s="41"/>
    </row>
    <row r="30" spans="1:20" ht="16.5" thickTop="1" x14ac:dyDescent="0.25">
      <c r="A30" s="41"/>
      <c r="B30" s="41"/>
      <c r="C30" s="41"/>
      <c r="D30" s="41"/>
      <c r="E30" s="41"/>
      <c r="F30" s="41"/>
      <c r="G30" s="41"/>
      <c r="H30" s="41"/>
      <c r="I30" s="41"/>
      <c r="J30" s="41"/>
      <c r="K30" s="41"/>
      <c r="L30" s="41"/>
      <c r="M30" s="41"/>
      <c r="N30" s="41"/>
      <c r="O30" s="41"/>
      <c r="P30" s="41"/>
      <c r="Q30" s="41"/>
      <c r="R30" s="41"/>
      <c r="S30" s="41"/>
      <c r="T30" s="41"/>
    </row>
    <row r="31" spans="1:20" ht="15" customHeight="1" x14ac:dyDescent="0.25">
      <c r="A31" s="41"/>
      <c r="B31" s="563" t="s">
        <v>376</v>
      </c>
      <c r="C31" s="41"/>
      <c r="D31" s="41"/>
      <c r="E31" s="41"/>
      <c r="F31" s="41"/>
      <c r="G31" s="41"/>
      <c r="H31" s="41"/>
      <c r="I31" s="41"/>
      <c r="J31" s="41"/>
      <c r="K31" s="41"/>
      <c r="L31" s="41"/>
      <c r="M31" s="41"/>
      <c r="N31" s="41"/>
      <c r="O31" s="41"/>
      <c r="P31" s="41"/>
      <c r="Q31" s="41"/>
      <c r="R31" s="41"/>
      <c r="S31" s="41"/>
      <c r="T31" s="41"/>
    </row>
    <row r="32" spans="1:20" ht="15" customHeight="1" x14ac:dyDescent="0.2">
      <c r="A32" s="125"/>
      <c r="B32" s="801" t="s">
        <v>179</v>
      </c>
      <c r="C32" s="801"/>
      <c r="D32" s="801"/>
      <c r="E32" s="801"/>
      <c r="F32" s="801"/>
      <c r="G32" s="801"/>
      <c r="H32" s="801"/>
      <c r="I32" s="801"/>
      <c r="J32" s="601"/>
      <c r="K32" s="601"/>
      <c r="L32" s="601"/>
      <c r="M32" s="601"/>
      <c r="N32" s="601"/>
      <c r="O32" s="601"/>
      <c r="P32" s="601"/>
      <c r="Q32" s="601"/>
      <c r="R32" s="601"/>
      <c r="S32" s="601"/>
      <c r="T32" s="601"/>
    </row>
    <row r="33" spans="1:20" ht="15" customHeight="1" x14ac:dyDescent="0.2">
      <c r="A33" s="127"/>
      <c r="B33" s="600" t="s">
        <v>168</v>
      </c>
      <c r="C33" s="600"/>
      <c r="D33" s="601"/>
      <c r="E33" s="601"/>
      <c r="F33" s="601"/>
      <c r="G33" s="601"/>
      <c r="H33" s="601"/>
      <c r="I33" s="601"/>
      <c r="J33" s="601"/>
      <c r="K33" s="601"/>
      <c r="L33" s="601"/>
      <c r="M33" s="601"/>
      <c r="N33" s="601"/>
      <c r="O33" s="601"/>
      <c r="P33" s="601"/>
      <c r="Q33" s="601"/>
      <c r="R33" s="601"/>
      <c r="S33" s="601"/>
      <c r="T33" s="601"/>
    </row>
    <row r="34" spans="1:20" ht="15" customHeight="1" x14ac:dyDescent="0.2">
      <c r="A34" s="127"/>
      <c r="B34" s="801" t="s">
        <v>194</v>
      </c>
      <c r="C34" s="801"/>
      <c r="D34" s="801"/>
      <c r="E34" s="801"/>
      <c r="F34" s="801"/>
      <c r="G34" s="801"/>
      <c r="H34" s="801"/>
      <c r="I34" s="801"/>
      <c r="J34" s="600"/>
      <c r="K34" s="600"/>
      <c r="L34" s="600"/>
      <c r="M34" s="600"/>
      <c r="N34" s="600"/>
      <c r="O34" s="600"/>
      <c r="P34" s="522"/>
      <c r="Q34" s="522"/>
      <c r="R34" s="522"/>
      <c r="S34" s="522"/>
      <c r="T34" s="522"/>
    </row>
    <row r="35" spans="1:20" ht="45" customHeight="1" x14ac:dyDescent="0.2">
      <c r="A35" s="127"/>
      <c r="B35" s="803" t="s">
        <v>348</v>
      </c>
      <c r="C35" s="803"/>
      <c r="D35" s="803"/>
      <c r="E35" s="803"/>
      <c r="F35" s="803"/>
      <c r="G35" s="803"/>
      <c r="H35" s="803"/>
      <c r="I35" s="803"/>
      <c r="J35" s="595"/>
      <c r="K35" s="595"/>
      <c r="L35" s="595"/>
      <c r="M35" s="595"/>
      <c r="N35" s="595"/>
      <c r="O35" s="595"/>
      <c r="P35" s="595"/>
      <c r="Q35" s="595"/>
      <c r="R35" s="595"/>
      <c r="S35" s="595"/>
      <c r="T35" s="595"/>
    </row>
    <row r="36" spans="1:20" ht="15" customHeight="1" x14ac:dyDescent="0.2">
      <c r="A36" s="127"/>
      <c r="B36" s="600" t="s">
        <v>175</v>
      </c>
      <c r="C36" s="600"/>
      <c r="D36" s="601"/>
      <c r="E36" s="601"/>
      <c r="F36" s="601"/>
      <c r="G36" s="601"/>
      <c r="H36" s="601"/>
      <c r="I36" s="601"/>
      <c r="J36" s="601"/>
      <c r="K36" s="601"/>
      <c r="L36" s="601"/>
      <c r="M36" s="601"/>
      <c r="N36" s="601"/>
      <c r="O36" s="601"/>
      <c r="P36" s="601"/>
      <c r="Q36" s="601"/>
      <c r="R36" s="601"/>
      <c r="S36" s="601"/>
      <c r="T36" s="601"/>
    </row>
    <row r="37" spans="1:20" ht="15" customHeight="1" x14ac:dyDescent="0.2">
      <c r="A37" s="127"/>
      <c r="B37" s="801" t="s">
        <v>299</v>
      </c>
      <c r="C37" s="801"/>
      <c r="D37" s="801"/>
      <c r="E37" s="801"/>
      <c r="F37" s="801"/>
      <c r="G37" s="801"/>
      <c r="H37" s="801"/>
      <c r="I37" s="801"/>
      <c r="J37" s="601"/>
      <c r="K37" s="601"/>
      <c r="L37" s="601"/>
      <c r="M37" s="601"/>
      <c r="N37" s="601"/>
      <c r="O37" s="601"/>
      <c r="P37" s="601"/>
      <c r="Q37" s="601"/>
      <c r="R37" s="601"/>
      <c r="S37" s="601"/>
      <c r="T37" s="601"/>
    </row>
    <row r="38" spans="1:20" ht="15" customHeight="1" x14ac:dyDescent="0.2">
      <c r="A38" s="127"/>
      <c r="B38" s="801" t="s">
        <v>178</v>
      </c>
      <c r="C38" s="801"/>
      <c r="D38" s="801"/>
      <c r="E38" s="801"/>
      <c r="F38" s="801"/>
      <c r="G38" s="801"/>
      <c r="H38" s="801"/>
      <c r="I38" s="801"/>
      <c r="J38" s="601"/>
      <c r="K38" s="601"/>
      <c r="L38" s="601"/>
      <c r="M38" s="601"/>
      <c r="N38" s="601"/>
      <c r="O38" s="601"/>
      <c r="P38" s="601"/>
      <c r="Q38" s="601"/>
      <c r="R38" s="601"/>
      <c r="S38" s="601"/>
      <c r="T38" s="601"/>
    </row>
    <row r="39" spans="1:20" ht="15" customHeight="1" x14ac:dyDescent="0.2">
      <c r="A39" s="127"/>
      <c r="B39" s="801" t="s">
        <v>177</v>
      </c>
      <c r="C39" s="801"/>
      <c r="D39" s="801"/>
      <c r="E39" s="801"/>
      <c r="F39" s="801"/>
      <c r="G39" s="801"/>
      <c r="H39" s="801"/>
      <c r="I39" s="801"/>
      <c r="J39" s="601"/>
      <c r="K39" s="601"/>
      <c r="L39" s="601"/>
      <c r="M39" s="601"/>
      <c r="N39" s="601"/>
      <c r="O39" s="601"/>
      <c r="P39" s="601"/>
      <c r="Q39" s="601"/>
      <c r="R39" s="601"/>
      <c r="S39" s="601"/>
      <c r="T39" s="601"/>
    </row>
    <row r="40" spans="1:20" ht="15" customHeight="1" x14ac:dyDescent="0.2">
      <c r="A40" s="127"/>
      <c r="B40" s="598" t="s">
        <v>176</v>
      </c>
      <c r="C40" s="598"/>
      <c r="D40" s="599"/>
      <c r="E40" s="599"/>
      <c r="F40" s="599"/>
      <c r="G40" s="599"/>
      <c r="H40" s="599"/>
      <c r="I40" s="526"/>
      <c r="J40" s="526"/>
      <c r="K40" s="526"/>
      <c r="L40" s="526"/>
      <c r="M40" s="526"/>
      <c r="N40" s="526"/>
      <c r="O40" s="522"/>
      <c r="P40" s="522"/>
      <c r="Q40" s="522"/>
      <c r="R40" s="522"/>
      <c r="S40" s="522"/>
      <c r="T40" s="522"/>
    </row>
    <row r="41" spans="1:20" ht="15" customHeight="1" x14ac:dyDescent="0.2">
      <c r="A41" s="127"/>
      <c r="B41" s="600" t="s">
        <v>183</v>
      </c>
      <c r="C41" s="600"/>
      <c r="D41" s="601"/>
      <c r="E41" s="601"/>
      <c r="F41" s="601"/>
      <c r="G41" s="601"/>
      <c r="H41" s="601"/>
      <c r="I41" s="601"/>
      <c r="J41" s="522"/>
      <c r="K41" s="522"/>
      <c r="L41" s="522"/>
      <c r="M41" s="522"/>
      <c r="N41" s="522"/>
      <c r="O41" s="522"/>
      <c r="P41" s="522"/>
      <c r="Q41" s="522"/>
      <c r="R41" s="522"/>
      <c r="S41" s="522"/>
      <c r="T41" s="522"/>
    </row>
    <row r="42" spans="1:20" ht="15" customHeight="1" x14ac:dyDescent="0.2">
      <c r="A42" s="127"/>
      <c r="B42" s="802" t="s">
        <v>181</v>
      </c>
      <c r="C42" s="802"/>
      <c r="D42" s="802"/>
      <c r="E42" s="802"/>
      <c r="F42" s="802"/>
      <c r="G42" s="802"/>
      <c r="H42" s="802"/>
      <c r="I42" s="802"/>
      <c r="J42" s="599"/>
      <c r="K42" s="599"/>
      <c r="L42" s="599"/>
      <c r="M42" s="599"/>
      <c r="N42" s="599"/>
      <c r="O42" s="599"/>
      <c r="P42" s="599"/>
      <c r="Q42" s="599"/>
      <c r="R42" s="599"/>
      <c r="S42" s="599"/>
      <c r="T42" s="599"/>
    </row>
    <row r="43" spans="1:20" ht="15" customHeight="1" x14ac:dyDescent="0.2">
      <c r="A43" s="127"/>
      <c r="B43" s="802" t="s">
        <v>185</v>
      </c>
      <c r="C43" s="802"/>
      <c r="D43" s="802"/>
      <c r="E43" s="802"/>
      <c r="F43" s="802"/>
      <c r="G43" s="802"/>
      <c r="H43" s="802"/>
      <c r="I43" s="802"/>
      <c r="J43" s="599"/>
      <c r="K43" s="599"/>
      <c r="L43" s="599"/>
      <c r="M43" s="526"/>
      <c r="N43" s="526"/>
      <c r="O43" s="522"/>
      <c r="P43" s="522"/>
      <c r="Q43" s="522"/>
      <c r="R43" s="522"/>
      <c r="S43" s="522"/>
      <c r="T43" s="522"/>
    </row>
    <row r="44" spans="1:20" ht="15" customHeight="1" x14ac:dyDescent="0.2">
      <c r="A44" s="129"/>
      <c r="B44" s="596" t="s">
        <v>182</v>
      </c>
      <c r="C44" s="596"/>
      <c r="D44" s="597"/>
      <c r="E44" s="597"/>
      <c r="F44" s="597"/>
      <c r="G44" s="597"/>
      <c r="H44" s="597"/>
      <c r="I44" s="597"/>
      <c r="J44" s="597"/>
      <c r="K44" s="597"/>
      <c r="L44" s="597"/>
      <c r="M44" s="597"/>
      <c r="N44" s="597"/>
      <c r="O44" s="597"/>
      <c r="P44" s="597"/>
      <c r="Q44" s="597"/>
      <c r="R44" s="597"/>
      <c r="S44" s="597"/>
      <c r="T44" s="597"/>
    </row>
    <row r="45" spans="1:20" ht="13.5" thickBot="1" x14ac:dyDescent="0.25">
      <c r="A45" s="129"/>
      <c r="B45" s="523"/>
      <c r="C45" s="523"/>
      <c r="D45" s="524"/>
      <c r="E45" s="524"/>
      <c r="F45" s="524"/>
      <c r="G45" s="524"/>
      <c r="H45" s="524"/>
      <c r="I45" s="524"/>
      <c r="J45" s="524"/>
      <c r="K45" s="524"/>
      <c r="L45" s="524"/>
      <c r="M45" s="524"/>
      <c r="N45" s="524"/>
      <c r="O45" s="524"/>
      <c r="P45" s="524"/>
      <c r="Q45" s="524"/>
      <c r="R45" s="524"/>
      <c r="S45" s="524"/>
      <c r="T45" s="524"/>
    </row>
    <row r="46" spans="1:20" ht="13.5" thickBot="1" x14ac:dyDescent="0.25">
      <c r="A46" s="1"/>
      <c r="B46" s="716" t="s">
        <v>42</v>
      </c>
      <c r="C46" s="528"/>
      <c r="D46" s="1"/>
      <c r="E46" s="1"/>
      <c r="F46" s="1"/>
      <c r="G46" s="1"/>
      <c r="H46" s="1"/>
      <c r="I46" s="1"/>
      <c r="J46" s="177"/>
      <c r="K46" s="177"/>
      <c r="L46" s="177"/>
      <c r="M46" s="177"/>
      <c r="N46" s="177"/>
      <c r="O46" s="177"/>
      <c r="P46" s="177"/>
      <c r="Q46" s="177"/>
      <c r="R46" s="177"/>
      <c r="S46" s="177"/>
      <c r="T46" s="177"/>
    </row>
  </sheetData>
  <sheetProtection algorithmName="SHA-512" hashValue="drUyXJGwSOmsxvFdr/DGe0V7GGklGvctVFEqs2ilwTrGyIF3uABf3WEJUvl2sp4dxT2dHWIeF57IKZgn4BV1pg==" saltValue="HduPHzu0bmLMk8hg/KWyEA==" spinCount="100000" sheet="1" objects="1" scenarios="1" selectLockedCells="1"/>
  <mergeCells count="14">
    <mergeCell ref="B32:I32"/>
    <mergeCell ref="G28:H28"/>
    <mergeCell ref="A1:I1"/>
    <mergeCell ref="A2:I2"/>
    <mergeCell ref="A3:I3"/>
    <mergeCell ref="A8:I8"/>
    <mergeCell ref="A9:I9"/>
    <mergeCell ref="B39:I39"/>
    <mergeCell ref="B42:I42"/>
    <mergeCell ref="B43:I43"/>
    <mergeCell ref="B35:I35"/>
    <mergeCell ref="B34:I34"/>
    <mergeCell ref="B37:I37"/>
    <mergeCell ref="B38:I38"/>
  </mergeCells>
  <printOptions horizontalCentered="1"/>
  <pageMargins left="0.51181102362204722" right="0.51181102362204722" top="0.78740157480314965" bottom="0.78740157480314965" header="0.31496062992125984" footer="0.31496062992125984"/>
  <pageSetup paperSize="9" scale="48" orientation="portrait" r:id="rId1"/>
  <headerFooter>
    <oddFooter>&amp;R&amp;A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66"/>
  <sheetViews>
    <sheetView showGridLines="0" view="pageBreakPreview" zoomScale="50" zoomScaleNormal="80" zoomScaleSheetLayoutView="50" workbookViewId="0">
      <selection activeCell="D16" sqref="D16"/>
    </sheetView>
  </sheetViews>
  <sheetFormatPr defaultRowHeight="12.75" x14ac:dyDescent="0.2"/>
  <cols>
    <col min="1" max="1" width="7.140625" style="1" customWidth="1"/>
    <col min="2" max="2" width="60.28515625" style="1" customWidth="1"/>
    <col min="3" max="3" width="10.7109375" style="1" customWidth="1"/>
    <col min="4" max="7" width="16.7109375" style="1" customWidth="1"/>
    <col min="8" max="8" width="17.7109375" style="1" customWidth="1"/>
    <col min="9" max="9" width="16.7109375" style="1" customWidth="1"/>
    <col min="10" max="10" width="17.7109375" style="1" customWidth="1"/>
    <col min="11" max="11" width="17.42578125" style="1" customWidth="1"/>
    <col min="12" max="15" width="17.7109375" style="1" customWidth="1"/>
    <col min="16" max="17" width="16.7109375" style="1" customWidth="1"/>
    <col min="18" max="21" width="14.7109375" style="1" customWidth="1"/>
    <col min="22" max="1024" width="9.140625" style="1" customWidth="1"/>
    <col min="1025" max="16384" width="9.140625" style="1"/>
  </cols>
  <sheetData>
    <row r="1" spans="1:21" s="89" customFormat="1" ht="20.100000000000001" customHeight="1" x14ac:dyDescent="0.25">
      <c r="A1" s="805" t="str">
        <f>'RESUMO POSTOS'!A1:I1</f>
        <v>TRIBUNAL REGIONAL ELEITORAL DO PARANÁ</v>
      </c>
      <c r="B1" s="805"/>
      <c r="C1" s="805"/>
      <c r="D1" s="805"/>
      <c r="E1" s="805"/>
      <c r="F1" s="805"/>
      <c r="G1" s="805"/>
      <c r="H1" s="805"/>
      <c r="I1" s="805"/>
      <c r="J1" s="805"/>
      <c r="K1" s="805"/>
      <c r="L1" s="805"/>
      <c r="M1" s="805"/>
      <c r="N1" s="805"/>
      <c r="O1" s="805"/>
      <c r="P1" s="805"/>
      <c r="Q1" s="805"/>
      <c r="R1" s="805"/>
      <c r="S1" s="805"/>
      <c r="T1" s="805"/>
      <c r="U1" s="805"/>
    </row>
    <row r="2" spans="1:21" s="89" customFormat="1" ht="20.100000000000001" customHeight="1" x14ac:dyDescent="0.25">
      <c r="A2" s="819" t="str">
        <f>'RESUMO POSTOS'!A2:I2</f>
        <v>PLANILHA DE COMPOSIÇÃO DE CUSTOS E FORMAÇÃO DE PREÇOS - Estimativa do TRE-PR</v>
      </c>
      <c r="B2" s="819"/>
      <c r="C2" s="819"/>
      <c r="D2" s="819"/>
      <c r="E2" s="819"/>
      <c r="F2" s="819"/>
      <c r="G2" s="819"/>
      <c r="H2" s="819"/>
      <c r="I2" s="819"/>
      <c r="J2" s="819"/>
      <c r="K2" s="819"/>
      <c r="L2" s="819"/>
      <c r="M2" s="819"/>
      <c r="N2" s="819"/>
      <c r="O2" s="819"/>
      <c r="P2" s="819"/>
      <c r="Q2" s="819"/>
      <c r="R2" s="819"/>
      <c r="S2" s="819"/>
      <c r="T2" s="819"/>
      <c r="U2" s="819"/>
    </row>
    <row r="3" spans="1:21" s="90" customFormat="1" ht="20.100000000000001" customHeight="1" x14ac:dyDescent="0.25">
      <c r="A3" s="820" t="s">
        <v>187</v>
      </c>
      <c r="B3" s="820"/>
      <c r="C3" s="820"/>
      <c r="D3" s="820"/>
      <c r="E3" s="820"/>
      <c r="F3" s="820"/>
      <c r="G3" s="820"/>
      <c r="H3" s="820"/>
      <c r="I3" s="820"/>
      <c r="J3" s="820"/>
      <c r="K3" s="820"/>
      <c r="L3" s="820"/>
      <c r="M3" s="820"/>
      <c r="N3" s="820"/>
      <c r="O3" s="820"/>
      <c r="P3" s="820"/>
      <c r="Q3" s="820"/>
      <c r="R3" s="820"/>
      <c r="S3" s="820"/>
      <c r="T3" s="820"/>
      <c r="U3" s="820"/>
    </row>
    <row r="4" spans="1:21" s="2" customFormat="1" ht="15" customHeight="1" x14ac:dyDescent="0.25">
      <c r="A4" s="705"/>
      <c r="B4" s="705"/>
      <c r="C4" s="705"/>
      <c r="D4" s="705"/>
      <c r="E4" s="705"/>
      <c r="F4" s="705"/>
      <c r="G4" s="705"/>
      <c r="H4" s="705"/>
      <c r="I4" s="705"/>
      <c r="J4" s="705"/>
      <c r="K4" s="705"/>
      <c r="L4" s="705"/>
      <c r="M4" s="705"/>
      <c r="N4" s="705"/>
      <c r="O4" s="705"/>
      <c r="P4" s="705"/>
      <c r="Q4" s="705"/>
      <c r="R4" s="705"/>
      <c r="S4" s="705"/>
      <c r="T4" s="705"/>
      <c r="U4" s="705"/>
    </row>
    <row r="5" spans="1:21" s="2" customFormat="1" ht="15" customHeight="1" x14ac:dyDescent="0.25">
      <c r="A5" s="37"/>
      <c r="B5" s="37"/>
      <c r="C5" s="37"/>
      <c r="D5" s="37"/>
      <c r="E5" s="37"/>
      <c r="F5" s="120"/>
      <c r="G5" s="120"/>
      <c r="H5" s="120"/>
      <c r="I5" s="120"/>
      <c r="J5" s="120"/>
      <c r="K5" s="120"/>
      <c r="P5" s="534" t="str">
        <f>'RESUMO POSTOS'!D5</f>
        <v>Data da Licitação:</v>
      </c>
      <c r="Q5" s="786">
        <f>'RESUMO POSTOS'!E5</f>
        <v>0</v>
      </c>
      <c r="S5" s="534" t="str">
        <f>'RESUMO POSTOS'!G5</f>
        <v>PAD n.:</v>
      </c>
      <c r="T5" s="537" t="str">
        <f>'RESUMO POSTOS'!H5</f>
        <v>16188/2021</v>
      </c>
    </row>
    <row r="6" spans="1:21" s="2" customFormat="1" ht="15" customHeight="1" x14ac:dyDescent="0.25">
      <c r="A6" s="37"/>
      <c r="B6" s="568"/>
      <c r="C6" s="232"/>
      <c r="D6" s="37"/>
      <c r="E6" s="37"/>
      <c r="F6" s="37"/>
      <c r="G6" s="37"/>
      <c r="H6" s="37"/>
      <c r="I6" s="37"/>
      <c r="J6" s="37"/>
      <c r="K6" s="37"/>
      <c r="P6" s="534" t="str">
        <f>'RESUMO POSTOS'!D6</f>
        <v xml:space="preserve">Licitação n.: </v>
      </c>
      <c r="Q6" s="535">
        <f>'RESUMO POSTOS'!E6</f>
        <v>0</v>
      </c>
      <c r="S6" s="534" t="str">
        <f>'RESUMO POSTOS'!G6</f>
        <v>Data do orçamento:</v>
      </c>
      <c r="T6" s="536">
        <f>'RESUMO POSTOS'!H6</f>
        <v>45139</v>
      </c>
    </row>
    <row r="7" spans="1:21" s="2" customFormat="1" ht="15" customHeight="1" x14ac:dyDescent="0.25">
      <c r="A7" s="37"/>
      <c r="B7" s="37"/>
      <c r="C7" s="37"/>
      <c r="D7" s="37"/>
      <c r="E7" s="37"/>
      <c r="F7" s="37"/>
      <c r="G7" s="37"/>
      <c r="H7" s="37"/>
      <c r="I7" s="37"/>
      <c r="J7" s="37"/>
      <c r="K7" s="37"/>
      <c r="L7" s="37"/>
      <c r="M7" s="37"/>
      <c r="N7" s="37"/>
      <c r="O7" s="37"/>
      <c r="P7" s="37"/>
      <c r="Q7" s="37"/>
      <c r="R7" s="37"/>
      <c r="S7" s="37"/>
      <c r="T7" s="37"/>
      <c r="U7" s="37"/>
    </row>
    <row r="8" spans="1:21" s="2" customFormat="1" ht="15" customHeight="1" x14ac:dyDescent="0.25">
      <c r="A8" s="821" t="str">
        <f>'RESUMO POSTOS'!A8:I8</f>
        <v>Nome da Empresa</v>
      </c>
      <c r="B8" s="822"/>
      <c r="C8" s="822"/>
      <c r="D8" s="822"/>
      <c r="E8" s="822"/>
      <c r="F8" s="822"/>
      <c r="G8" s="822"/>
      <c r="H8" s="822"/>
      <c r="I8" s="822"/>
      <c r="J8" s="822"/>
      <c r="K8" s="822"/>
      <c r="L8" s="822"/>
      <c r="M8" s="822"/>
      <c r="N8" s="822"/>
      <c r="O8" s="822"/>
      <c r="P8" s="822"/>
      <c r="Q8" s="822"/>
      <c r="R8" s="822"/>
      <c r="S8" s="822"/>
      <c r="T8" s="822"/>
      <c r="U8" s="823"/>
    </row>
    <row r="9" spans="1:21" s="2" customFormat="1" ht="15" customHeight="1" x14ac:dyDescent="0.25">
      <c r="A9" s="852" t="str">
        <f>'RESUMO POSTOS'!A9:I9</f>
        <v>CNPJ</v>
      </c>
      <c r="B9" s="853"/>
      <c r="C9" s="853"/>
      <c r="D9" s="853"/>
      <c r="E9" s="853"/>
      <c r="F9" s="853"/>
      <c r="G9" s="853"/>
      <c r="H9" s="853"/>
      <c r="I9" s="853"/>
      <c r="J9" s="853"/>
      <c r="K9" s="853"/>
      <c r="L9" s="853"/>
      <c r="M9" s="853"/>
      <c r="N9" s="853"/>
      <c r="O9" s="853"/>
      <c r="P9" s="853"/>
      <c r="Q9" s="853"/>
      <c r="R9" s="853"/>
      <c r="S9" s="853"/>
      <c r="T9" s="853"/>
      <c r="U9" s="854"/>
    </row>
    <row r="10" spans="1:21" s="2" customFormat="1" ht="15" customHeight="1" x14ac:dyDescent="0.25">
      <c r="A10" s="237"/>
      <c r="B10" s="237"/>
      <c r="C10" s="237"/>
      <c r="D10" s="237"/>
      <c r="E10" s="237"/>
      <c r="F10" s="237"/>
      <c r="G10" s="237"/>
      <c r="H10" s="237"/>
      <c r="I10" s="237"/>
      <c r="J10" s="237"/>
      <c r="K10" s="237"/>
      <c r="L10" s="237"/>
      <c r="M10" s="237"/>
      <c r="N10" s="237"/>
      <c r="O10" s="237"/>
      <c r="P10" s="237"/>
      <c r="Q10" s="237"/>
      <c r="R10" s="237"/>
      <c r="S10" s="237"/>
      <c r="T10" s="237"/>
      <c r="U10" s="237"/>
    </row>
    <row r="11" spans="1:21" s="3" customFormat="1" ht="15" customHeight="1" x14ac:dyDescent="0.25">
      <c r="A11" s="840" t="s">
        <v>1</v>
      </c>
      <c r="B11" s="814" t="s">
        <v>2</v>
      </c>
      <c r="C11" s="814" t="s">
        <v>310</v>
      </c>
      <c r="D11" s="843" t="s">
        <v>3</v>
      </c>
      <c r="E11" s="843"/>
      <c r="F11" s="843"/>
      <c r="G11" s="814" t="s">
        <v>3</v>
      </c>
      <c r="H11" s="706" t="s">
        <v>4</v>
      </c>
      <c r="I11" s="706"/>
      <c r="J11" s="706"/>
      <c r="K11" s="706"/>
      <c r="L11" s="706"/>
      <c r="M11" s="706"/>
      <c r="N11" s="706"/>
      <c r="O11" s="706"/>
      <c r="P11" s="706"/>
      <c r="Q11" s="706"/>
      <c r="R11" s="814" t="s">
        <v>4</v>
      </c>
      <c r="S11" s="814" t="s">
        <v>186</v>
      </c>
      <c r="T11" s="814" t="s">
        <v>375</v>
      </c>
      <c r="U11" s="814" t="s">
        <v>5</v>
      </c>
    </row>
    <row r="12" spans="1:21" s="3" customFormat="1" ht="30" customHeight="1" x14ac:dyDescent="0.25">
      <c r="A12" s="841"/>
      <c r="B12" s="815"/>
      <c r="C12" s="815"/>
      <c r="D12" s="840" t="s">
        <v>6</v>
      </c>
      <c r="E12" s="844" t="s">
        <v>170</v>
      </c>
      <c r="F12" s="840" t="s">
        <v>7</v>
      </c>
      <c r="G12" s="815"/>
      <c r="H12" s="722" t="s">
        <v>473</v>
      </c>
      <c r="I12" s="781" t="s">
        <v>8</v>
      </c>
      <c r="J12" s="722" t="s">
        <v>425</v>
      </c>
      <c r="K12" s="847" t="s">
        <v>9</v>
      </c>
      <c r="L12" s="722" t="s">
        <v>328</v>
      </c>
      <c r="M12" s="723" t="s">
        <v>475</v>
      </c>
      <c r="N12" s="817" t="s">
        <v>474</v>
      </c>
      <c r="O12" s="723" t="s">
        <v>416</v>
      </c>
      <c r="P12" s="847" t="s">
        <v>162</v>
      </c>
      <c r="Q12" s="847" t="s">
        <v>163</v>
      </c>
      <c r="R12" s="815"/>
      <c r="S12" s="815"/>
      <c r="T12" s="815"/>
      <c r="U12" s="815"/>
    </row>
    <row r="13" spans="1:21" s="6" customFormat="1" ht="30" customHeight="1" x14ac:dyDescent="0.25">
      <c r="A13" s="841"/>
      <c r="B13" s="815"/>
      <c r="C13" s="815"/>
      <c r="D13" s="841"/>
      <c r="E13" s="845"/>
      <c r="F13" s="842"/>
      <c r="G13" s="815"/>
      <c r="H13" s="718"/>
      <c r="I13" s="719">
        <v>6</v>
      </c>
      <c r="J13" s="718"/>
      <c r="K13" s="847"/>
      <c r="L13" s="718"/>
      <c r="M13" s="725"/>
      <c r="N13" s="818"/>
      <c r="O13" s="718"/>
      <c r="P13" s="847"/>
      <c r="Q13" s="847"/>
      <c r="R13" s="815"/>
      <c r="S13" s="815"/>
      <c r="T13" s="815"/>
      <c r="U13" s="815"/>
    </row>
    <row r="14" spans="1:21" s="6" customFormat="1" ht="30" customHeight="1" x14ac:dyDescent="0.25">
      <c r="A14" s="841"/>
      <c r="B14" s="843"/>
      <c r="C14" s="843"/>
      <c r="D14" s="842"/>
      <c r="E14" s="238">
        <v>0.3</v>
      </c>
      <c r="F14" s="560">
        <f>'ENCARGOS SOCIAIS'!F63/100</f>
        <v>0</v>
      </c>
      <c r="G14" s="843"/>
      <c r="H14" s="724" t="s">
        <v>349</v>
      </c>
      <c r="I14" s="780" t="s">
        <v>347</v>
      </c>
      <c r="J14" s="722" t="s">
        <v>330</v>
      </c>
      <c r="K14" s="5" t="s">
        <v>11</v>
      </c>
      <c r="L14" s="722" t="s">
        <v>330</v>
      </c>
      <c r="M14" s="723" t="s">
        <v>330</v>
      </c>
      <c r="N14" s="848"/>
      <c r="O14" s="723" t="s">
        <v>476</v>
      </c>
      <c r="P14" s="5" t="s">
        <v>11</v>
      </c>
      <c r="Q14" s="5" t="s">
        <v>11</v>
      </c>
      <c r="R14" s="843"/>
      <c r="S14" s="843"/>
      <c r="T14" s="785" t="str">
        <f>CITL!A11</f>
        <v>Município de Curitiba</v>
      </c>
      <c r="U14" s="843"/>
    </row>
    <row r="15" spans="1:21" s="6" customFormat="1" ht="15" customHeight="1" x14ac:dyDescent="0.25">
      <c r="A15" s="842"/>
      <c r="B15" s="18" t="s">
        <v>400</v>
      </c>
      <c r="C15" s="204" t="s">
        <v>368</v>
      </c>
      <c r="D15" s="43" t="s">
        <v>12</v>
      </c>
      <c r="E15" s="43" t="s">
        <v>12</v>
      </c>
      <c r="F15" s="43" t="s">
        <v>12</v>
      </c>
      <c r="G15" s="43" t="s">
        <v>12</v>
      </c>
      <c r="H15" s="720"/>
      <c r="I15" s="721"/>
      <c r="J15" s="720"/>
      <c r="K15" s="43" t="s">
        <v>12</v>
      </c>
      <c r="L15" s="720"/>
      <c r="M15" s="720"/>
      <c r="N15" s="849"/>
      <c r="O15" s="726"/>
      <c r="P15" s="43" t="s">
        <v>12</v>
      </c>
      <c r="Q15" s="43" t="s">
        <v>12</v>
      </c>
      <c r="R15" s="43" t="s">
        <v>12</v>
      </c>
      <c r="S15" s="43" t="s">
        <v>12</v>
      </c>
      <c r="T15" s="561">
        <f>CITL!B19</f>
        <v>0</v>
      </c>
      <c r="U15" s="43" t="s">
        <v>12</v>
      </c>
    </row>
    <row r="16" spans="1:21" s="6" customFormat="1" ht="20.100000000000001" customHeight="1" x14ac:dyDescent="0.25">
      <c r="A16" s="7">
        <v>1</v>
      </c>
      <c r="B16" s="46" t="s">
        <v>377</v>
      </c>
      <c r="C16" s="206">
        <v>44</v>
      </c>
      <c r="D16" s="717"/>
      <c r="E16" s="44">
        <f>D16*$E$14</f>
        <v>0</v>
      </c>
      <c r="F16" s="241">
        <f>(D16+E16)*$F$14</f>
        <v>0</v>
      </c>
      <c r="G16" s="241">
        <f>ROUND((SUM(D16:F16)),2)</f>
        <v>0</v>
      </c>
      <c r="H16" s="242">
        <f>ROUND(($H$13*21)-(D16*$H$15),2)</f>
        <v>0</v>
      </c>
      <c r="I16" s="9">
        <f>ROUND((IF(D16&gt;0,MAX(0,(($I$13)*($I$15*21))-(6%*D16)),0)),2)</f>
        <v>0</v>
      </c>
      <c r="J16" s="242">
        <f>ROUND($J$13-($J$13*$J$15),2)</f>
        <v>0</v>
      </c>
      <c r="K16" s="242">
        <f>'INSUMOS - Período Regular'!$E$14</f>
        <v>0</v>
      </c>
      <c r="L16" s="242">
        <f>ROUND(($L$13/12)-(($L$13/12)*$L$15),2)</f>
        <v>0</v>
      </c>
      <c r="M16" s="242">
        <f>ROUND(($M$13/12)-(($M$13/12)*$M$15),2)</f>
        <v>0</v>
      </c>
      <c r="N16" s="242">
        <f>N14</f>
        <v>0</v>
      </c>
      <c r="O16" s="242">
        <f>$O$13-($O$13*$O$15)</f>
        <v>0</v>
      </c>
      <c r="P16" s="45">
        <f>'INSUMOS - Período Regular'!G175</f>
        <v>0</v>
      </c>
      <c r="Q16" s="45">
        <f>'INSUMOS - Período Regular'!$G$112</f>
        <v>0</v>
      </c>
      <c r="R16" s="10">
        <f>SUM(H16:Q16)</f>
        <v>0</v>
      </c>
      <c r="S16" s="11">
        <f>G16+R16</f>
        <v>0</v>
      </c>
      <c r="T16" s="11">
        <f>S16*$T$15</f>
        <v>0</v>
      </c>
      <c r="U16" s="12">
        <f>ROUND(G16+R16+T16,2)</f>
        <v>0</v>
      </c>
    </row>
    <row r="17" spans="1:21" s="6" customFormat="1" ht="20.100000000000001" customHeight="1" x14ac:dyDescent="0.25">
      <c r="A17" s="7">
        <v>2</v>
      </c>
      <c r="B17" s="46" t="s">
        <v>378</v>
      </c>
      <c r="C17" s="206">
        <v>44</v>
      </c>
      <c r="D17" s="717"/>
      <c r="E17" s="44">
        <f t="shared" ref="E17:E22" si="0">D17*$E$14</f>
        <v>0</v>
      </c>
      <c r="F17" s="241">
        <f t="shared" ref="F17:F22" si="1">(D17+E17)*$F$14</f>
        <v>0</v>
      </c>
      <c r="G17" s="241">
        <f>ROUND((SUM(D17:F17)),2)</f>
        <v>0</v>
      </c>
      <c r="H17" s="242">
        <f t="shared" ref="H17:H18" si="2">ROUND(($H$13*21)-(D17*$H$15),2)</f>
        <v>0</v>
      </c>
      <c r="I17" s="9">
        <f t="shared" ref="I17:I18" si="3">ROUND((IF(D17&gt;0,MAX(0,(($I$13)*($I$15*21))-(6%*D17)),0)),2)</f>
        <v>0</v>
      </c>
      <c r="J17" s="242">
        <f>ROUND($J$13-($J$13*$J$15),2)</f>
        <v>0</v>
      </c>
      <c r="K17" s="242">
        <f>'INSUMOS - Período Regular'!$E$14</f>
        <v>0</v>
      </c>
      <c r="L17" s="242">
        <f t="shared" ref="L17:L18" si="4">ROUND(($L$13/12)-(($L$13/12)*$L$15),2)</f>
        <v>0</v>
      </c>
      <c r="M17" s="242">
        <f t="shared" ref="M17:M18" si="5">ROUND(($M$13/12)-(($M$13/12)*$M$15),2)</f>
        <v>0</v>
      </c>
      <c r="N17" s="242">
        <f>N14</f>
        <v>0</v>
      </c>
      <c r="O17" s="242">
        <f t="shared" ref="O17:O18" si="6">$O$13-($O$13*$O$15)</f>
        <v>0</v>
      </c>
      <c r="P17" s="45">
        <f>'INSUMOS - Período Regular'!$G$175</f>
        <v>0</v>
      </c>
      <c r="Q17" s="45">
        <f>'INSUMOS - Período Regular'!$G$112</f>
        <v>0</v>
      </c>
      <c r="R17" s="10">
        <f>SUM(H17:Q17)</f>
        <v>0</v>
      </c>
      <c r="S17" s="11">
        <f>G17+R17</f>
        <v>0</v>
      </c>
      <c r="T17" s="11">
        <f t="shared" ref="T17:T18" si="7">S17*$T$15</f>
        <v>0</v>
      </c>
      <c r="U17" s="12">
        <f>ROUND(G17+R17+T17,2)</f>
        <v>0</v>
      </c>
    </row>
    <row r="18" spans="1:21" s="6" customFormat="1" ht="20.100000000000001" customHeight="1" x14ac:dyDescent="0.25">
      <c r="A18" s="7">
        <v>3</v>
      </c>
      <c r="B18" s="46" t="s">
        <v>379</v>
      </c>
      <c r="C18" s="206">
        <v>44</v>
      </c>
      <c r="D18" s="717"/>
      <c r="E18" s="44">
        <f t="shared" si="0"/>
        <v>0</v>
      </c>
      <c r="F18" s="241">
        <f t="shared" si="1"/>
        <v>0</v>
      </c>
      <c r="G18" s="241">
        <f>ROUND((SUM(D18:F18)),2)</f>
        <v>0</v>
      </c>
      <c r="H18" s="242">
        <f t="shared" si="2"/>
        <v>0</v>
      </c>
      <c r="I18" s="9">
        <f t="shared" si="3"/>
        <v>0</v>
      </c>
      <c r="J18" s="242">
        <f>ROUND($J$13-($J$13*$J$15),2)</f>
        <v>0</v>
      </c>
      <c r="K18" s="242">
        <f>'INSUMOS - Período Regular'!$E$14</f>
        <v>0</v>
      </c>
      <c r="L18" s="242">
        <f t="shared" si="4"/>
        <v>0</v>
      </c>
      <c r="M18" s="242">
        <f t="shared" si="5"/>
        <v>0</v>
      </c>
      <c r="N18" s="242">
        <f>N14</f>
        <v>0</v>
      </c>
      <c r="O18" s="242">
        <f t="shared" si="6"/>
        <v>0</v>
      </c>
      <c r="P18" s="45">
        <f>'INSUMOS - Período Regular'!$G$175</f>
        <v>0</v>
      </c>
      <c r="Q18" s="45">
        <f>'INSUMOS - Período Regular'!$G$112</f>
        <v>0</v>
      </c>
      <c r="R18" s="10">
        <f>SUM(H18:Q18)</f>
        <v>0</v>
      </c>
      <c r="S18" s="11">
        <f>G18+R18</f>
        <v>0</v>
      </c>
      <c r="T18" s="11">
        <f t="shared" si="7"/>
        <v>0</v>
      </c>
      <c r="U18" s="12">
        <f>ROUND(G18+R18+T18,2)</f>
        <v>0</v>
      </c>
    </row>
    <row r="19" spans="1:21" s="6" customFormat="1" ht="18" customHeight="1" x14ac:dyDescent="0.25">
      <c r="A19" s="141"/>
      <c r="B19" s="142"/>
      <c r="C19" s="216"/>
      <c r="D19" s="243"/>
      <c r="E19" s="132"/>
      <c r="F19" s="244"/>
      <c r="G19" s="244"/>
      <c r="H19" s="245"/>
      <c r="I19" s="133"/>
      <c r="J19" s="245"/>
      <c r="K19" s="245"/>
      <c r="L19" s="176"/>
      <c r="M19" s="176"/>
      <c r="N19" s="176"/>
      <c r="O19" s="176"/>
      <c r="P19" s="816"/>
      <c r="Q19" s="816"/>
      <c r="R19" s="816"/>
      <c r="S19" s="816"/>
      <c r="T19" s="816"/>
      <c r="U19" s="816"/>
    </row>
    <row r="20" spans="1:21" s="6" customFormat="1" ht="15" x14ac:dyDescent="0.25">
      <c r="A20" s="29"/>
      <c r="B20" s="18" t="s">
        <v>385</v>
      </c>
      <c r="C20" s="213"/>
      <c r="D20" s="246"/>
      <c r="E20" s="143"/>
      <c r="F20" s="247"/>
      <c r="G20" s="247"/>
      <c r="H20" s="248"/>
      <c r="I20" s="144"/>
      <c r="J20" s="248"/>
      <c r="K20" s="248"/>
      <c r="L20" s="248"/>
      <c r="M20" s="248"/>
      <c r="N20" s="248"/>
      <c r="O20" s="248"/>
      <c r="P20" s="145"/>
      <c r="Q20" s="145"/>
      <c r="R20" s="146"/>
      <c r="S20" s="147"/>
      <c r="T20" s="562">
        <f>CITL!B19</f>
        <v>0</v>
      </c>
      <c r="U20" s="148"/>
    </row>
    <row r="21" spans="1:21" s="6" customFormat="1" ht="20.100000000000001" customHeight="1" x14ac:dyDescent="0.25">
      <c r="A21" s="7">
        <v>4</v>
      </c>
      <c r="B21" s="46" t="s">
        <v>381</v>
      </c>
      <c r="C21" s="206">
        <v>44</v>
      </c>
      <c r="D21" s="717"/>
      <c r="E21" s="44">
        <f t="shared" si="0"/>
        <v>0</v>
      </c>
      <c r="F21" s="241">
        <f t="shared" si="1"/>
        <v>0</v>
      </c>
      <c r="G21" s="241">
        <f>ROUND((SUM(D21:F21)),2)</f>
        <v>0</v>
      </c>
      <c r="H21" s="242">
        <f>ROUND(($H$13*21)-(D21*$H$15),2)</f>
        <v>0</v>
      </c>
      <c r="I21" s="9">
        <f t="shared" ref="I21:I22" si="8">ROUND((IF(D21&gt;0,MAX(0,(($I$13)*($I$15*21))-(6%*D21)),0)),2)</f>
        <v>0</v>
      </c>
      <c r="J21" s="242">
        <f>ROUND($J$13-($J$13*$J$15),2)</f>
        <v>0</v>
      </c>
      <c r="K21" s="242">
        <f>'INSUMOS - Período Regular'!$E$14</f>
        <v>0</v>
      </c>
      <c r="L21" s="242">
        <f t="shared" ref="L21:L22" si="9">ROUND(($L$13/12)-(($L$13/12)*20%),2)</f>
        <v>0</v>
      </c>
      <c r="M21" s="242">
        <f t="shared" ref="M21:M22" si="10">ROUND(($M$13/12)-(($M$13/12)*$M$15),2)</f>
        <v>0</v>
      </c>
      <c r="N21" s="242">
        <f>N14</f>
        <v>0</v>
      </c>
      <c r="O21" s="242">
        <f t="shared" ref="O21:O22" si="11">$O$13-($O$13*$O$15)</f>
        <v>0</v>
      </c>
      <c r="P21" s="45">
        <f>'INSUMOS - Período Regular'!$G$175</f>
        <v>0</v>
      </c>
      <c r="Q21" s="45">
        <f>'INSUMOS - Período Regular'!$G$112</f>
        <v>0</v>
      </c>
      <c r="R21" s="10">
        <f>SUM(H21:Q21)</f>
        <v>0</v>
      </c>
      <c r="S21" s="11">
        <f>G21+R21</f>
        <v>0</v>
      </c>
      <c r="T21" s="11">
        <f>S21*$T$20</f>
        <v>0</v>
      </c>
      <c r="U21" s="12">
        <f>ROUND(G21+R21+T21,2)</f>
        <v>0</v>
      </c>
    </row>
    <row r="22" spans="1:21" s="6" customFormat="1" ht="20.100000000000001" customHeight="1" x14ac:dyDescent="0.25">
      <c r="A22" s="51">
        <v>5</v>
      </c>
      <c r="B22" s="46" t="s">
        <v>382</v>
      </c>
      <c r="C22" s="206">
        <v>44</v>
      </c>
      <c r="D22" s="249">
        <f>D18</f>
        <v>0</v>
      </c>
      <c r="E22" s="44">
        <f t="shared" si="0"/>
        <v>0</v>
      </c>
      <c r="F22" s="241">
        <f t="shared" si="1"/>
        <v>0</v>
      </c>
      <c r="G22" s="241">
        <f>ROUND((SUM(D22:F22)),2)</f>
        <v>0</v>
      </c>
      <c r="H22" s="242">
        <f>ROUND(($H$13*21)-(D22*$H$15),2)</f>
        <v>0</v>
      </c>
      <c r="I22" s="9">
        <f t="shared" si="8"/>
        <v>0</v>
      </c>
      <c r="J22" s="242">
        <f>ROUND($J$13-($J$13*$J$15),2)</f>
        <v>0</v>
      </c>
      <c r="K22" s="242">
        <f>'INSUMOS - Período Regular'!$E$14</f>
        <v>0</v>
      </c>
      <c r="L22" s="242">
        <f t="shared" si="9"/>
        <v>0</v>
      </c>
      <c r="M22" s="242">
        <f t="shared" si="10"/>
        <v>0</v>
      </c>
      <c r="N22" s="242">
        <f>N14</f>
        <v>0</v>
      </c>
      <c r="O22" s="242">
        <f t="shared" si="11"/>
        <v>0</v>
      </c>
      <c r="P22" s="45">
        <f>'INSUMOS - Período Regular'!$G$175</f>
        <v>0</v>
      </c>
      <c r="Q22" s="45">
        <f>'INSUMOS - Período Regular'!$G$112</f>
        <v>0</v>
      </c>
      <c r="R22" s="10">
        <f>SUM(H22:Q22)</f>
        <v>0</v>
      </c>
      <c r="S22" s="11">
        <f>G22+R22</f>
        <v>0</v>
      </c>
      <c r="T22" s="11">
        <f>S22*$T$20</f>
        <v>0</v>
      </c>
      <c r="U22" s="12">
        <f>ROUND(G22+R22+T22,2)</f>
        <v>0</v>
      </c>
    </row>
    <row r="23" spans="1:21" s="17" customFormat="1" ht="18" customHeight="1" x14ac:dyDescent="0.25">
      <c r="A23" s="14"/>
      <c r="B23" s="579" t="s">
        <v>189</v>
      </c>
      <c r="C23" s="217"/>
      <c r="D23" s="52"/>
      <c r="E23" s="15"/>
      <c r="F23" s="86"/>
      <c r="G23" s="47"/>
      <c r="H23" s="15"/>
      <c r="I23" s="15"/>
      <c r="J23" s="15"/>
      <c r="K23" s="15"/>
      <c r="L23" s="15"/>
      <c r="M23" s="15"/>
      <c r="N23" s="15"/>
      <c r="O23" s="15"/>
      <c r="P23" s="15"/>
      <c r="Q23" s="15"/>
      <c r="R23" s="15"/>
      <c r="S23" s="15"/>
      <c r="T23" s="15"/>
      <c r="U23" s="16"/>
    </row>
    <row r="24" spans="1:21" s="17" customFormat="1" ht="15" customHeight="1" x14ac:dyDescent="0.25">
      <c r="A24" s="14"/>
      <c r="B24" s="131" t="s">
        <v>366</v>
      </c>
      <c r="C24" s="214"/>
      <c r="D24" s="15"/>
      <c r="E24" s="15"/>
      <c r="F24" s="560">
        <f>'ENC SOCIAIS PERIODO ELEITORAL'!F63/100</f>
        <v>0</v>
      </c>
      <c r="G24" s="15"/>
      <c r="H24" s="15"/>
      <c r="I24" s="15"/>
      <c r="J24" s="15"/>
      <c r="K24" s="15"/>
      <c r="L24" s="15"/>
      <c r="M24" s="15"/>
      <c r="N24" s="15"/>
      <c r="O24" s="15"/>
      <c r="P24" s="15"/>
      <c r="Q24" s="15"/>
      <c r="R24" s="15"/>
      <c r="S24" s="15"/>
      <c r="T24" s="562">
        <f>CITL!B19</f>
        <v>0</v>
      </c>
      <c r="U24" s="19"/>
    </row>
    <row r="25" spans="1:21" s="17" customFormat="1" ht="20.100000000000001" customHeight="1" x14ac:dyDescent="0.25">
      <c r="A25" s="7">
        <v>6</v>
      </c>
      <c r="B25" s="46" t="s">
        <v>380</v>
      </c>
      <c r="C25" s="206">
        <v>44</v>
      </c>
      <c r="D25" s="249">
        <f>D18</f>
        <v>0</v>
      </c>
      <c r="E25" s="44">
        <f>D25*$E$14</f>
        <v>0</v>
      </c>
      <c r="F25" s="241">
        <f>(D25+E25)*$F$24</f>
        <v>0</v>
      </c>
      <c r="G25" s="241">
        <f>ROUND((SUM(D25:F25)),2)</f>
        <v>0</v>
      </c>
      <c r="H25" s="242">
        <f>ROUND(($H$13*21)-(D25*$H$15),2)</f>
        <v>0</v>
      </c>
      <c r="I25" s="9">
        <f t="shared" ref="I25" si="12">ROUND((IF(D25&gt;0,MAX(0,(($I$13)*($I$15*21))-(6%*D25)),0)),2)</f>
        <v>0</v>
      </c>
      <c r="J25" s="242">
        <f>ROUND($J$13-($J$13*$J$15),2)</f>
        <v>0</v>
      </c>
      <c r="K25" s="242">
        <f>'INSUMOS - Período Regular'!$E$14</f>
        <v>0</v>
      </c>
      <c r="L25" s="242">
        <f t="shared" ref="L25" si="13">ROUND(($L$13/12)-(($L$13/12)*20%),2)</f>
        <v>0</v>
      </c>
      <c r="M25" s="242">
        <f t="shared" ref="M25" si="14">ROUND(($M$13/12)-(($M$13/12)*$M$15),2)</f>
        <v>0</v>
      </c>
      <c r="N25" s="242">
        <f>N14</f>
        <v>0</v>
      </c>
      <c r="O25" s="242">
        <f t="shared" ref="O25" si="15">$O$13-($O$13*$O$15)</f>
        <v>0</v>
      </c>
      <c r="P25" s="192">
        <f>'INSUMOS - Período Eleitoral'!F68</f>
        <v>0</v>
      </c>
      <c r="Q25" s="192">
        <f>'INSUMOS - Período Eleitoral'!F30</f>
        <v>0</v>
      </c>
      <c r="R25" s="10">
        <f>SUM(H25:Q25)</f>
        <v>0</v>
      </c>
      <c r="S25" s="11">
        <f>G25+R25</f>
        <v>0</v>
      </c>
      <c r="T25" s="11">
        <f>S25*$T$24</f>
        <v>0</v>
      </c>
      <c r="U25" s="12">
        <f>ROUND(G25+R25+T25,2)</f>
        <v>0</v>
      </c>
    </row>
    <row r="26" spans="1:21" s="17" customFormat="1" ht="15" x14ac:dyDescent="0.25">
      <c r="A26" s="20"/>
      <c r="B26" s="142"/>
      <c r="C26" s="142"/>
      <c r="D26" s="250"/>
      <c r="E26" s="21"/>
      <c r="F26" s="250"/>
      <c r="G26" s="250"/>
      <c r="H26" s="22"/>
      <c r="I26" s="23"/>
      <c r="J26" s="23"/>
      <c r="K26" s="22"/>
      <c r="L26" s="22"/>
      <c r="M26" s="22"/>
      <c r="N26" s="22"/>
      <c r="O26" s="22"/>
      <c r="P26" s="22"/>
      <c r="Q26" s="22"/>
      <c r="R26" s="23"/>
      <c r="S26" s="24"/>
      <c r="T26" s="23"/>
      <c r="U26" s="24"/>
    </row>
    <row r="27" spans="1:21" s="17" customFormat="1" ht="20.100000000000001" customHeight="1" x14ac:dyDescent="0.25">
      <c r="A27" s="20"/>
      <c r="B27" s="180"/>
      <c r="C27" s="180"/>
      <c r="D27" s="250"/>
      <c r="E27" s="21"/>
      <c r="F27" s="250"/>
      <c r="G27" s="250"/>
      <c r="H27" s="22"/>
      <c r="I27" s="23"/>
      <c r="J27" s="23"/>
      <c r="K27" s="22"/>
      <c r="L27" s="30" t="s">
        <v>418</v>
      </c>
      <c r="M27" s="30"/>
      <c r="N27" s="850"/>
      <c r="O27" s="850"/>
      <c r="P27" s="850"/>
      <c r="Q27" s="850"/>
      <c r="R27" s="850"/>
      <c r="S27" s="850"/>
      <c r="T27" s="850"/>
      <c r="U27" s="850"/>
    </row>
    <row r="28" spans="1:21" s="17" customFormat="1" ht="20.100000000000001" customHeight="1" x14ac:dyDescent="0.25">
      <c r="A28" s="20"/>
      <c r="B28" s="251"/>
      <c r="C28" s="251"/>
      <c r="D28" s="250"/>
      <c r="E28" s="21"/>
      <c r="F28" s="250"/>
      <c r="G28" s="250"/>
      <c r="H28" s="22"/>
      <c r="I28" s="23"/>
      <c r="J28" s="23"/>
      <c r="K28" s="22"/>
      <c r="L28" s="30" t="s">
        <v>419</v>
      </c>
      <c r="M28" s="30"/>
      <c r="N28" s="851"/>
      <c r="O28" s="851"/>
      <c r="P28" s="851"/>
      <c r="Q28" s="851"/>
      <c r="R28" s="851"/>
      <c r="S28" s="851"/>
      <c r="T28" s="851"/>
      <c r="U28" s="851"/>
    </row>
    <row r="29" spans="1:21" s="17" customFormat="1" ht="30" customHeight="1" thickBot="1" x14ac:dyDescent="0.35">
      <c r="A29" s="39" t="s">
        <v>367</v>
      </c>
      <c r="B29" s="40"/>
      <c r="C29" s="40"/>
      <c r="D29" s="40"/>
      <c r="E29" s="40"/>
      <c r="F29" s="40"/>
      <c r="G29" s="40"/>
      <c r="H29" s="40"/>
      <c r="I29" s="40"/>
      <c r="J29" s="40"/>
      <c r="K29" s="40"/>
      <c r="L29" s="40"/>
      <c r="M29" s="40"/>
      <c r="N29" s="40"/>
      <c r="O29" s="40"/>
      <c r="P29" s="40"/>
      <c r="Q29" s="40"/>
      <c r="R29" s="40"/>
      <c r="S29" s="40"/>
      <c r="T29" s="40"/>
      <c r="U29" s="40"/>
    </row>
    <row r="30" spans="1:21" s="17" customFormat="1" ht="20.100000000000001" customHeight="1" thickTop="1" x14ac:dyDescent="0.25">
      <c r="A30" s="20"/>
      <c r="B30" s="251"/>
      <c r="C30" s="251"/>
      <c r="D30" s="250"/>
      <c r="E30" s="21"/>
      <c r="F30" s="250"/>
      <c r="G30" s="250"/>
      <c r="H30" s="22"/>
      <c r="I30" s="23"/>
      <c r="J30" s="23"/>
      <c r="K30" s="22"/>
      <c r="L30" s="24"/>
      <c r="M30" s="24"/>
      <c r="N30" s="24"/>
      <c r="O30" s="24"/>
      <c r="P30" s="23"/>
      <c r="Q30" s="24"/>
      <c r="R30" s="23"/>
      <c r="S30" s="24"/>
      <c r="T30" s="23"/>
      <c r="U30" s="24"/>
    </row>
    <row r="31" spans="1:21" s="17" customFormat="1" ht="30" customHeight="1" x14ac:dyDescent="0.25">
      <c r="A31" s="20"/>
      <c r="B31" s="251"/>
      <c r="C31" s="814" t="s">
        <v>309</v>
      </c>
      <c r="D31" s="814" t="s">
        <v>369</v>
      </c>
      <c r="E31" s="814" t="s">
        <v>93</v>
      </c>
      <c r="F31" s="814" t="s">
        <v>94</v>
      </c>
      <c r="G31" s="814" t="s">
        <v>95</v>
      </c>
      <c r="H31" s="814" t="s">
        <v>96</v>
      </c>
      <c r="I31" s="814" t="s">
        <v>359</v>
      </c>
      <c r="J31" s="814" t="s">
        <v>401</v>
      </c>
      <c r="K31" s="814" t="s">
        <v>383</v>
      </c>
      <c r="L31" s="829" t="s">
        <v>97</v>
      </c>
      <c r="M31" s="830"/>
      <c r="N31" s="831"/>
      <c r="O31" s="573"/>
      <c r="P31" s="573"/>
      <c r="Q31" s="573"/>
      <c r="R31" s="23"/>
      <c r="S31" s="24"/>
      <c r="T31" s="23"/>
      <c r="U31" s="24"/>
    </row>
    <row r="32" spans="1:21" s="17" customFormat="1" ht="15" customHeight="1" x14ac:dyDescent="0.25">
      <c r="A32" s="118"/>
      <c r="B32" s="18" t="str">
        <f>B15</f>
        <v xml:space="preserve"> Polo 1 (SMICRE)</v>
      </c>
      <c r="C32" s="815"/>
      <c r="D32" s="815"/>
      <c r="E32" s="815"/>
      <c r="F32" s="815"/>
      <c r="G32" s="815"/>
      <c r="H32" s="815"/>
      <c r="I32" s="815"/>
      <c r="J32" s="815"/>
      <c r="K32" s="815"/>
      <c r="L32" s="832"/>
      <c r="M32" s="833"/>
      <c r="N32" s="834"/>
      <c r="O32" s="573"/>
      <c r="P32" s="573"/>
      <c r="Q32" s="573"/>
      <c r="R32" s="38"/>
      <c r="S32" s="857"/>
      <c r="T32" s="857"/>
      <c r="U32" s="857"/>
    </row>
    <row r="33" spans="1:21" s="17" customFormat="1" ht="20.100000000000001" customHeight="1" x14ac:dyDescent="0.25">
      <c r="A33" s="7">
        <f>A16</f>
        <v>1</v>
      </c>
      <c r="B33" s="8" t="str">
        <f>B16</f>
        <v>Encarregado Geral - Capital</v>
      </c>
      <c r="C33" s="7">
        <v>44</v>
      </c>
      <c r="D33" s="121">
        <f>U16</f>
        <v>0</v>
      </c>
      <c r="E33" s="91">
        <v>1</v>
      </c>
      <c r="F33" s="782">
        <f>D33*E33</f>
        <v>0</v>
      </c>
      <c r="G33" s="92"/>
      <c r="H33" s="92"/>
      <c r="I33" s="520">
        <v>30</v>
      </c>
      <c r="J33" s="93"/>
      <c r="K33" s="782">
        <f>ROUND(D33/30,2)</f>
        <v>0</v>
      </c>
      <c r="L33" s="839">
        <f>(F33*I33)+((K33*J33)*E33)</f>
        <v>0</v>
      </c>
      <c r="M33" s="839"/>
      <c r="N33" s="839"/>
      <c r="O33" s="572"/>
      <c r="P33" s="572"/>
      <c r="Q33" s="572"/>
      <c r="R33" s="38"/>
      <c r="S33" s="858"/>
      <c r="T33" s="858"/>
      <c r="U33" s="858"/>
    </row>
    <row r="34" spans="1:21" s="17" customFormat="1" ht="20.100000000000001" customHeight="1" x14ac:dyDescent="0.25">
      <c r="A34" s="7">
        <f>A17</f>
        <v>2</v>
      </c>
      <c r="B34" s="13" t="str">
        <f>B17</f>
        <v>Sub Encarregado - Capital</v>
      </c>
      <c r="C34" s="211">
        <v>44</v>
      </c>
      <c r="D34" s="121">
        <f>U17</f>
        <v>0</v>
      </c>
      <c r="E34" s="91">
        <v>1</v>
      </c>
      <c r="F34" s="782">
        <f>D34*E34</f>
        <v>0</v>
      </c>
      <c r="G34" s="92"/>
      <c r="H34" s="92"/>
      <c r="I34" s="520">
        <v>30</v>
      </c>
      <c r="J34" s="93"/>
      <c r="K34" s="782">
        <f>ROUND(D34/30,2)</f>
        <v>0</v>
      </c>
      <c r="L34" s="839">
        <f>(F34*I34)+((K34*J34)*E34)</f>
        <v>0</v>
      </c>
      <c r="M34" s="839"/>
      <c r="N34" s="839"/>
      <c r="O34" s="572"/>
      <c r="P34" s="572"/>
      <c r="Q34" s="572"/>
      <c r="R34" s="23"/>
      <c r="S34" s="24"/>
      <c r="T34" s="23"/>
      <c r="U34" s="24"/>
    </row>
    <row r="35" spans="1:21" s="17" customFormat="1" ht="20.100000000000001" customHeight="1" x14ac:dyDescent="0.25">
      <c r="A35" s="7">
        <f>A18</f>
        <v>3</v>
      </c>
      <c r="B35" s="13" t="str">
        <f>B18</f>
        <v>Oficial Eletricista B  - Capital</v>
      </c>
      <c r="C35" s="211">
        <v>44</v>
      </c>
      <c r="D35" s="121">
        <f>U18</f>
        <v>0</v>
      </c>
      <c r="E35" s="91">
        <v>2</v>
      </c>
      <c r="F35" s="782">
        <f t="shared" ref="F35:F37" si="16">D35*E35</f>
        <v>0</v>
      </c>
      <c r="G35" s="92"/>
      <c r="H35" s="92"/>
      <c r="I35" s="520">
        <v>30</v>
      </c>
      <c r="J35" s="93"/>
      <c r="K35" s="782">
        <f>ROUND(D35/30,2)</f>
        <v>0</v>
      </c>
      <c r="L35" s="839">
        <f>(F35*I35)+((K35*J35)*E35)</f>
        <v>0</v>
      </c>
      <c r="M35" s="839"/>
      <c r="N35" s="839"/>
      <c r="O35" s="572"/>
      <c r="P35" s="572"/>
      <c r="Q35" s="572"/>
      <c r="R35" s="23"/>
      <c r="S35" s="24"/>
      <c r="T35" s="23"/>
      <c r="U35" s="24"/>
    </row>
    <row r="36" spans="1:21" s="17" customFormat="1" ht="20.100000000000001" customHeight="1" x14ac:dyDescent="0.25">
      <c r="A36" s="7">
        <f>A21</f>
        <v>4</v>
      </c>
      <c r="B36" s="13" t="str">
        <f>B21</f>
        <v>Encarregado B - Com CNH categoria C - Capital (RMC e Litoral)</v>
      </c>
      <c r="C36" s="211">
        <v>44</v>
      </c>
      <c r="D36" s="121">
        <f>U21</f>
        <v>0</v>
      </c>
      <c r="E36" s="783">
        <v>1</v>
      </c>
      <c r="F36" s="782">
        <f t="shared" si="16"/>
        <v>0</v>
      </c>
      <c r="G36" s="92"/>
      <c r="H36" s="92"/>
      <c r="I36" s="520">
        <v>30</v>
      </c>
      <c r="J36" s="93"/>
      <c r="K36" s="782">
        <f>ROUND(D36/30,2)</f>
        <v>0</v>
      </c>
      <c r="L36" s="839">
        <f>(F36*I36)+((K36*J36)*E36)</f>
        <v>0</v>
      </c>
      <c r="M36" s="839"/>
      <c r="N36" s="839"/>
      <c r="O36" s="572"/>
      <c r="P36" s="572"/>
      <c r="Q36" s="572"/>
    </row>
    <row r="37" spans="1:21" s="17" customFormat="1" ht="20.100000000000001" customHeight="1" x14ac:dyDescent="0.25">
      <c r="A37" s="7">
        <f>A22</f>
        <v>5</v>
      </c>
      <c r="B37" s="13" t="str">
        <f>B22</f>
        <v>Oficial Eletricista B - Com CNH C - Capital (RMC e Litoral)</v>
      </c>
      <c r="C37" s="211">
        <v>44</v>
      </c>
      <c r="D37" s="121">
        <f>U22</f>
        <v>0</v>
      </c>
      <c r="E37" s="784">
        <v>1</v>
      </c>
      <c r="F37" s="173">
        <f t="shared" si="16"/>
        <v>0</v>
      </c>
      <c r="G37" s="92"/>
      <c r="H37" s="92"/>
      <c r="I37" s="520">
        <v>30</v>
      </c>
      <c r="J37" s="93"/>
      <c r="K37" s="782">
        <f>ROUND(D37/30,2)</f>
        <v>0</v>
      </c>
      <c r="L37" s="839">
        <f>(F37*I37)+((K37*J37)*E37)</f>
        <v>0</v>
      </c>
      <c r="M37" s="839"/>
      <c r="N37" s="839"/>
      <c r="O37" s="572"/>
      <c r="P37" s="572"/>
      <c r="Q37" s="572"/>
    </row>
    <row r="38" spans="1:21" s="17" customFormat="1" ht="20.100000000000001" customHeight="1" x14ac:dyDescent="0.25">
      <c r="A38" s="42"/>
      <c r="B38" s="252"/>
      <c r="C38" s="253"/>
      <c r="D38" s="254" t="s">
        <v>190</v>
      </c>
      <c r="E38" s="564">
        <f>SUM(E33:E37)</f>
        <v>6</v>
      </c>
      <c r="F38" s="565">
        <f>SUM(F33:F37)</f>
        <v>0</v>
      </c>
      <c r="G38" s="28"/>
      <c r="H38" s="255"/>
      <c r="I38" s="22"/>
      <c r="J38" s="256"/>
      <c r="L38" s="835">
        <f>SUM(L33:Q37)</f>
        <v>0</v>
      </c>
      <c r="M38" s="835"/>
      <c r="N38" s="835"/>
      <c r="O38" s="574"/>
      <c r="P38" s="574"/>
      <c r="Q38" s="574"/>
      <c r="S38" s="50"/>
      <c r="T38" s="50"/>
      <c r="U38" s="49"/>
    </row>
    <row r="39" spans="1:21" s="17" customFormat="1" ht="20.100000000000001" customHeight="1" x14ac:dyDescent="0.25">
      <c r="A39" s="28"/>
      <c r="B39" s="251"/>
      <c r="C39" s="257"/>
      <c r="D39" s="258"/>
      <c r="E39" s="182"/>
      <c r="F39" s="259"/>
      <c r="G39" s="28"/>
      <c r="H39" s="255"/>
      <c r="I39" s="22"/>
      <c r="J39" s="256"/>
      <c r="O39" s="575"/>
      <c r="P39" s="260"/>
      <c r="Q39" s="261"/>
      <c r="S39" s="50"/>
      <c r="T39" s="50"/>
      <c r="U39" s="49"/>
    </row>
    <row r="40" spans="1:21" s="17" customFormat="1" ht="15" customHeight="1" x14ac:dyDescent="0.25">
      <c r="A40" s="48"/>
      <c r="B40" s="131" t="str">
        <f>B24</f>
        <v>PERÍODO ELEITORAL (SET e OUT/2024)</v>
      </c>
      <c r="C40" s="215"/>
      <c r="D40" s="262"/>
      <c r="E40" s="28"/>
      <c r="F40" s="263"/>
      <c r="G40" s="28"/>
      <c r="H40" s="255"/>
      <c r="I40" s="577"/>
      <c r="J40" s="22"/>
      <c r="K40" s="22"/>
      <c r="L40" s="22"/>
      <c r="M40" s="22"/>
      <c r="O40" s="576"/>
      <c r="P40" s="576"/>
      <c r="Q40" s="576"/>
      <c r="R40" s="23"/>
      <c r="S40" s="24"/>
      <c r="T40" s="23"/>
      <c r="U40" s="24"/>
    </row>
    <row r="41" spans="1:21" s="17" customFormat="1" ht="20.100000000000001" customHeight="1" x14ac:dyDescent="0.25">
      <c r="A41" s="7">
        <f>A25</f>
        <v>6</v>
      </c>
      <c r="B41" s="264" t="str">
        <f>B25</f>
        <v>Oficial Eletricista B - Capital - Período Eleitoral</v>
      </c>
      <c r="C41" s="265">
        <v>44</v>
      </c>
      <c r="D41" s="266">
        <f>U25</f>
        <v>0</v>
      </c>
      <c r="E41" s="566">
        <v>6</v>
      </c>
      <c r="F41" s="567">
        <f>D41*E41</f>
        <v>0</v>
      </c>
      <c r="G41" s="174"/>
      <c r="H41" s="92"/>
      <c r="I41" s="520">
        <v>2</v>
      </c>
      <c r="J41" s="93"/>
      <c r="K41" s="119">
        <f>ROUND(D41/30,2)</f>
        <v>0</v>
      </c>
      <c r="L41" s="836">
        <f>(F41*I41)+((K41*J41)*E41)</f>
        <v>0</v>
      </c>
      <c r="M41" s="837"/>
      <c r="N41" s="838"/>
      <c r="O41" s="572"/>
      <c r="P41" s="572"/>
      <c r="Q41" s="572"/>
      <c r="R41" s="23"/>
      <c r="S41" s="24"/>
      <c r="T41" s="23"/>
      <c r="U41" s="24"/>
    </row>
    <row r="42" spans="1:21" s="17" customFormat="1" ht="20.100000000000001" customHeight="1" thickBot="1" x14ac:dyDescent="0.3">
      <c r="A42" s="53"/>
      <c r="B42" s="267"/>
      <c r="C42" s="267"/>
      <c r="D42" s="258"/>
      <c r="E42" s="28"/>
      <c r="F42" s="255"/>
      <c r="G42" s="28"/>
      <c r="H42" s="255"/>
      <c r="I42" s="25"/>
      <c r="J42" s="23"/>
      <c r="K42" s="22"/>
      <c r="L42" s="22"/>
      <c r="M42" s="22"/>
      <c r="N42" s="22"/>
      <c r="O42" s="22"/>
      <c r="P42" s="22"/>
      <c r="Q42" s="256"/>
      <c r="R42" s="860"/>
      <c r="S42" s="860"/>
      <c r="T42" s="49"/>
    </row>
    <row r="43" spans="1:21" s="100" customFormat="1" ht="20.100000000000001" customHeight="1" thickBot="1" x14ac:dyDescent="0.3">
      <c r="A43" s="94"/>
      <c r="B43" s="95"/>
      <c r="C43" s="95"/>
      <c r="D43" s="96"/>
      <c r="E43" s="97"/>
      <c r="F43" s="259"/>
      <c r="G43" s="99"/>
      <c r="H43" s="99"/>
      <c r="I43" s="122"/>
      <c r="J43" s="122"/>
      <c r="K43" s="256" t="s">
        <v>384</v>
      </c>
      <c r="L43" s="826">
        <f>L38+L41</f>
        <v>0</v>
      </c>
      <c r="M43" s="827"/>
      <c r="N43" s="828"/>
      <c r="O43" s="268"/>
      <c r="R43" s="825"/>
      <c r="S43" s="825"/>
      <c r="T43" s="824"/>
      <c r="U43" s="824"/>
    </row>
    <row r="44" spans="1:21" s="100" customFormat="1" ht="20.100000000000001" customHeight="1" x14ac:dyDescent="0.25">
      <c r="A44" s="94"/>
      <c r="B44" s="95"/>
      <c r="C44" s="95"/>
      <c r="D44" s="96"/>
      <c r="E44" s="97"/>
      <c r="F44" s="98"/>
      <c r="G44" s="99"/>
      <c r="H44" s="99"/>
      <c r="I44" s="122"/>
      <c r="J44" s="122"/>
      <c r="K44" s="123"/>
      <c r="L44" s="256"/>
      <c r="M44" s="256"/>
      <c r="N44" s="256"/>
      <c r="O44" s="256"/>
      <c r="P44" s="230"/>
      <c r="Q44" s="230"/>
      <c r="R44" s="224"/>
      <c r="S44" s="224"/>
      <c r="T44" s="223"/>
      <c r="U44" s="223"/>
    </row>
    <row r="45" spans="1:21" s="17" customFormat="1" ht="30.75" customHeight="1" thickBot="1" x14ac:dyDescent="0.3">
      <c r="A45" s="39" t="s">
        <v>39</v>
      </c>
      <c r="B45" s="39"/>
      <c r="C45" s="39"/>
      <c r="D45" s="39"/>
      <c r="E45" s="39"/>
      <c r="F45" s="39"/>
      <c r="G45" s="39"/>
      <c r="H45" s="39"/>
      <c r="I45" s="39"/>
      <c r="J45" s="39"/>
      <c r="K45" s="39"/>
      <c r="L45" s="39"/>
      <c r="M45" s="39"/>
      <c r="N45" s="39"/>
      <c r="O45" s="39"/>
      <c r="P45" s="39"/>
      <c r="Q45" s="39"/>
      <c r="R45" s="39"/>
      <c r="S45" s="39"/>
      <c r="T45" s="39"/>
      <c r="U45" s="39"/>
    </row>
    <row r="46" spans="1:21" s="17" customFormat="1" ht="15.95" customHeight="1" thickTop="1" x14ac:dyDescent="0.25">
      <c r="A46" s="41"/>
      <c r="B46" s="41"/>
      <c r="C46" s="41"/>
      <c r="D46" s="41"/>
      <c r="E46" s="41"/>
      <c r="F46" s="41"/>
      <c r="G46" s="41"/>
      <c r="H46" s="41"/>
      <c r="I46" s="41"/>
      <c r="J46" s="41"/>
      <c r="K46" s="41"/>
      <c r="L46" s="41"/>
      <c r="M46" s="41"/>
      <c r="N46" s="41"/>
      <c r="O46" s="41"/>
      <c r="P46" s="41"/>
      <c r="Q46" s="41"/>
      <c r="R46" s="41"/>
      <c r="S46" s="41"/>
      <c r="T46" s="41"/>
      <c r="U46" s="41"/>
    </row>
    <row r="47" spans="1:21" s="17" customFormat="1" ht="15.95" customHeight="1" x14ac:dyDescent="0.25">
      <c r="A47" s="41"/>
      <c r="B47" s="563" t="s">
        <v>376</v>
      </c>
      <c r="C47" s="41"/>
      <c r="D47" s="41"/>
      <c r="E47" s="41"/>
      <c r="F47" s="41"/>
      <c r="G47" s="41"/>
      <c r="H47" s="41"/>
      <c r="I47" s="41"/>
      <c r="J47" s="41"/>
      <c r="K47" s="41"/>
      <c r="L47" s="41"/>
      <c r="M47" s="41"/>
      <c r="N47" s="41"/>
      <c r="O47" s="41"/>
      <c r="P47" s="41"/>
      <c r="Q47" s="41"/>
      <c r="R47" s="41"/>
      <c r="S47" s="41"/>
      <c r="T47" s="41"/>
      <c r="U47" s="41"/>
    </row>
    <row r="48" spans="1:21" s="126" customFormat="1" ht="15.95" customHeight="1" x14ac:dyDescent="0.2">
      <c r="A48" s="125"/>
      <c r="B48" s="801" t="s">
        <v>179</v>
      </c>
      <c r="C48" s="801"/>
      <c r="D48" s="846"/>
      <c r="E48" s="846"/>
      <c r="F48" s="846"/>
      <c r="G48" s="846"/>
      <c r="H48" s="846"/>
      <c r="I48" s="846"/>
      <c r="J48" s="846"/>
      <c r="K48" s="846"/>
      <c r="L48" s="846"/>
      <c r="M48" s="846"/>
      <c r="N48" s="846"/>
      <c r="O48" s="846"/>
      <c r="P48" s="846"/>
      <c r="Q48" s="846"/>
      <c r="R48" s="846"/>
      <c r="S48" s="846"/>
      <c r="T48" s="846"/>
      <c r="U48" s="846"/>
    </row>
    <row r="49" spans="1:21" s="128" customFormat="1" ht="15.95" customHeight="1" x14ac:dyDescent="0.2">
      <c r="A49" s="127"/>
      <c r="B49" s="801" t="s">
        <v>426</v>
      </c>
      <c r="C49" s="801"/>
      <c r="D49" s="846"/>
      <c r="E49" s="846"/>
      <c r="F49" s="846"/>
      <c r="G49" s="846"/>
      <c r="H49" s="846"/>
      <c r="I49" s="846"/>
      <c r="J49" s="846"/>
      <c r="K49" s="846"/>
      <c r="L49" s="846"/>
      <c r="M49" s="846"/>
      <c r="N49" s="846"/>
      <c r="O49" s="846"/>
      <c r="P49" s="846"/>
      <c r="Q49" s="846"/>
      <c r="R49" s="846"/>
      <c r="S49" s="846"/>
      <c r="T49" s="846"/>
      <c r="U49" s="846"/>
    </row>
    <row r="50" spans="1:21" s="128" customFormat="1" ht="15.95" customHeight="1" x14ac:dyDescent="0.2">
      <c r="A50" s="127"/>
      <c r="B50" s="801" t="s">
        <v>194</v>
      </c>
      <c r="C50" s="801"/>
      <c r="D50" s="801"/>
      <c r="E50" s="801"/>
      <c r="F50" s="801"/>
      <c r="G50" s="801"/>
      <c r="H50" s="801"/>
      <c r="I50" s="801"/>
      <c r="J50" s="801"/>
      <c r="K50" s="801"/>
      <c r="L50" s="801"/>
      <c r="M50" s="801"/>
      <c r="N50" s="801"/>
      <c r="O50" s="801"/>
      <c r="P50" s="801"/>
      <c r="Q50" s="222"/>
      <c r="R50" s="222"/>
      <c r="S50" s="222"/>
      <c r="T50" s="222"/>
      <c r="U50" s="222"/>
    </row>
    <row r="51" spans="1:21" s="128" customFormat="1" ht="30" customHeight="1" x14ac:dyDescent="0.2">
      <c r="A51" s="127"/>
      <c r="B51" s="803" t="s">
        <v>427</v>
      </c>
      <c r="C51" s="803"/>
      <c r="D51" s="803"/>
      <c r="E51" s="803"/>
      <c r="F51" s="803"/>
      <c r="G51" s="803"/>
      <c r="H51" s="803"/>
      <c r="I51" s="803"/>
      <c r="J51" s="803"/>
      <c r="K51" s="803"/>
      <c r="L51" s="803"/>
      <c r="M51" s="803"/>
      <c r="N51" s="803"/>
      <c r="O51" s="803"/>
      <c r="P51" s="803"/>
      <c r="Q51" s="803"/>
      <c r="R51" s="803"/>
      <c r="S51" s="803"/>
      <c r="T51" s="803"/>
      <c r="U51" s="803"/>
    </row>
    <row r="52" spans="1:21" s="128" customFormat="1" ht="15.95" customHeight="1" x14ac:dyDescent="0.2">
      <c r="A52" s="127"/>
      <c r="B52" s="801" t="s">
        <v>428</v>
      </c>
      <c r="C52" s="801"/>
      <c r="D52" s="846"/>
      <c r="E52" s="846"/>
      <c r="F52" s="846"/>
      <c r="G52" s="846"/>
      <c r="H52" s="846"/>
      <c r="I52" s="846"/>
      <c r="J52" s="846"/>
      <c r="K52" s="846"/>
      <c r="L52" s="846"/>
      <c r="M52" s="846"/>
      <c r="N52" s="846"/>
      <c r="O52" s="846"/>
      <c r="P52" s="846"/>
      <c r="Q52" s="846"/>
      <c r="R52" s="846"/>
      <c r="S52" s="846"/>
      <c r="T52" s="846"/>
      <c r="U52" s="846"/>
    </row>
    <row r="53" spans="1:21" s="128" customFormat="1" ht="15.95" customHeight="1" x14ac:dyDescent="0.2">
      <c r="A53" s="127"/>
      <c r="B53" s="801" t="s">
        <v>429</v>
      </c>
      <c r="C53" s="801"/>
      <c r="D53" s="846"/>
      <c r="E53" s="846"/>
      <c r="F53" s="846"/>
      <c r="G53" s="846"/>
      <c r="H53" s="846"/>
      <c r="I53" s="846"/>
      <c r="J53" s="846"/>
      <c r="K53" s="846"/>
      <c r="L53" s="846"/>
      <c r="M53" s="846"/>
      <c r="N53" s="846"/>
      <c r="O53" s="846"/>
      <c r="P53" s="846"/>
      <c r="Q53" s="846"/>
      <c r="R53" s="846"/>
      <c r="S53" s="846"/>
      <c r="T53" s="846"/>
      <c r="U53" s="846"/>
    </row>
    <row r="54" spans="1:21" s="128" customFormat="1" ht="15.95" customHeight="1" x14ac:dyDescent="0.2">
      <c r="A54" s="127"/>
      <c r="B54" s="801" t="s">
        <v>431</v>
      </c>
      <c r="C54" s="801"/>
      <c r="D54" s="846"/>
      <c r="E54" s="846"/>
      <c r="F54" s="846"/>
      <c r="G54" s="846"/>
      <c r="H54" s="846"/>
      <c r="I54" s="846"/>
      <c r="J54" s="846"/>
      <c r="K54" s="846"/>
      <c r="L54" s="846"/>
      <c r="M54" s="846"/>
      <c r="N54" s="846"/>
      <c r="O54" s="846"/>
      <c r="P54" s="846"/>
      <c r="Q54" s="846"/>
      <c r="R54" s="846"/>
      <c r="S54" s="846"/>
      <c r="T54" s="846"/>
      <c r="U54" s="846"/>
    </row>
    <row r="55" spans="1:21" s="128" customFormat="1" ht="15.95" customHeight="1" x14ac:dyDescent="0.2">
      <c r="A55" s="127"/>
      <c r="B55" s="801" t="s">
        <v>430</v>
      </c>
      <c r="C55" s="801"/>
      <c r="D55" s="801"/>
      <c r="E55" s="801"/>
      <c r="F55" s="801"/>
      <c r="G55" s="801"/>
      <c r="H55" s="801"/>
      <c r="I55" s="801"/>
      <c r="J55" s="801"/>
      <c r="K55" s="801"/>
      <c r="L55" s="703"/>
      <c r="M55" s="703"/>
      <c r="N55" s="703"/>
      <c r="O55" s="703"/>
      <c r="P55" s="703"/>
      <c r="Q55" s="703"/>
      <c r="R55" s="703"/>
      <c r="S55" s="703"/>
      <c r="T55" s="703"/>
      <c r="U55" s="703"/>
    </row>
    <row r="56" spans="1:21" s="128" customFormat="1" ht="15.95" customHeight="1" x14ac:dyDescent="0.2">
      <c r="A56" s="127"/>
      <c r="B56" s="801" t="s">
        <v>432</v>
      </c>
      <c r="C56" s="801"/>
      <c r="D56" s="846"/>
      <c r="E56" s="846"/>
      <c r="F56" s="846"/>
      <c r="G56" s="846"/>
      <c r="H56" s="846"/>
      <c r="I56" s="846"/>
      <c r="J56" s="846"/>
      <c r="K56" s="846"/>
      <c r="L56" s="846"/>
      <c r="M56" s="846"/>
      <c r="N56" s="846"/>
      <c r="O56" s="846"/>
      <c r="P56" s="846"/>
      <c r="Q56" s="846"/>
      <c r="R56" s="846"/>
      <c r="S56" s="846"/>
      <c r="T56" s="846"/>
      <c r="U56" s="846"/>
    </row>
    <row r="57" spans="1:21" s="128" customFormat="1" ht="15.95" customHeight="1" x14ac:dyDescent="0.2">
      <c r="A57" s="127"/>
      <c r="B57" s="802" t="s">
        <v>176</v>
      </c>
      <c r="C57" s="802"/>
      <c r="D57" s="859"/>
      <c r="E57" s="859"/>
      <c r="F57" s="859"/>
      <c r="G57" s="859"/>
      <c r="H57" s="859"/>
      <c r="I57" s="229"/>
      <c r="J57" s="229"/>
      <c r="K57" s="229"/>
      <c r="L57" s="229"/>
      <c r="M57" s="702"/>
      <c r="N57" s="229"/>
      <c r="O57" s="526"/>
      <c r="P57" s="222"/>
      <c r="Q57" s="222"/>
      <c r="R57" s="222"/>
      <c r="S57" s="222"/>
      <c r="T57" s="222"/>
      <c r="U57" s="222"/>
    </row>
    <row r="58" spans="1:21" s="128" customFormat="1" ht="15.95" customHeight="1" x14ac:dyDescent="0.2">
      <c r="A58" s="127"/>
      <c r="B58" s="801" t="s">
        <v>183</v>
      </c>
      <c r="C58" s="801"/>
      <c r="D58" s="846"/>
      <c r="E58" s="846"/>
      <c r="F58" s="846"/>
      <c r="G58" s="846"/>
      <c r="H58" s="846"/>
      <c r="I58" s="846"/>
      <c r="J58" s="222"/>
      <c r="K58" s="222"/>
      <c r="L58" s="222"/>
      <c r="M58" s="703"/>
      <c r="N58" s="222"/>
      <c r="O58" s="522"/>
      <c r="P58" s="222"/>
      <c r="Q58" s="222"/>
      <c r="R58" s="222"/>
      <c r="S58" s="222"/>
      <c r="T58" s="222"/>
      <c r="U58" s="222"/>
    </row>
    <row r="59" spans="1:21" s="128" customFormat="1" ht="15.95" customHeight="1" x14ac:dyDescent="0.2">
      <c r="A59" s="127"/>
      <c r="B59" s="802" t="s">
        <v>181</v>
      </c>
      <c r="C59" s="802"/>
      <c r="D59" s="859"/>
      <c r="E59" s="859"/>
      <c r="F59" s="859"/>
      <c r="G59" s="859"/>
      <c r="H59" s="859"/>
      <c r="I59" s="859"/>
      <c r="J59" s="859"/>
      <c r="K59" s="859"/>
      <c r="L59" s="859"/>
      <c r="M59" s="859"/>
      <c r="N59" s="859"/>
      <c r="O59" s="859"/>
      <c r="P59" s="859"/>
      <c r="Q59" s="859"/>
      <c r="R59" s="859"/>
      <c r="S59" s="859"/>
      <c r="T59" s="859"/>
      <c r="U59" s="859"/>
    </row>
    <row r="60" spans="1:21" s="128" customFormat="1" ht="15.95" customHeight="1" x14ac:dyDescent="0.2">
      <c r="A60" s="127"/>
      <c r="B60" s="802" t="s">
        <v>185</v>
      </c>
      <c r="C60" s="802"/>
      <c r="D60" s="859"/>
      <c r="E60" s="859"/>
      <c r="F60" s="859"/>
      <c r="G60" s="859"/>
      <c r="H60" s="859"/>
      <c r="I60" s="859"/>
      <c r="J60" s="859"/>
      <c r="K60" s="859"/>
      <c r="L60" s="859"/>
      <c r="M60" s="702"/>
      <c r="N60" s="229"/>
      <c r="O60" s="526"/>
      <c r="P60" s="222"/>
      <c r="Q60" s="222"/>
      <c r="R60" s="222"/>
      <c r="S60" s="222"/>
      <c r="T60" s="222"/>
      <c r="U60" s="222"/>
    </row>
    <row r="61" spans="1:21" s="130" customFormat="1" ht="15.95" customHeight="1" x14ac:dyDescent="0.2">
      <c r="A61" s="129"/>
      <c r="B61" s="855" t="s">
        <v>182</v>
      </c>
      <c r="C61" s="855"/>
      <c r="D61" s="856"/>
      <c r="E61" s="856"/>
      <c r="F61" s="856"/>
      <c r="G61" s="856"/>
      <c r="H61" s="856"/>
      <c r="I61" s="856"/>
      <c r="J61" s="856"/>
      <c r="K61" s="856"/>
      <c r="L61" s="856"/>
      <c r="M61" s="856"/>
      <c r="N61" s="856"/>
      <c r="O61" s="856"/>
      <c r="P61" s="856"/>
      <c r="Q61" s="856"/>
      <c r="R61" s="856"/>
      <c r="S61" s="856"/>
      <c r="T61" s="856"/>
      <c r="U61" s="856"/>
    </row>
    <row r="62" spans="1:21" s="130" customFormat="1" ht="15.95" customHeight="1" thickBot="1" x14ac:dyDescent="0.25">
      <c r="A62" s="129"/>
      <c r="B62" s="227"/>
      <c r="C62" s="227"/>
      <c r="D62" s="228"/>
      <c r="E62" s="228"/>
      <c r="F62" s="228"/>
      <c r="G62" s="228"/>
      <c r="H62" s="228"/>
      <c r="I62" s="228"/>
      <c r="J62" s="228"/>
      <c r="K62" s="228"/>
      <c r="L62" s="228"/>
      <c r="M62" s="701"/>
      <c r="N62" s="228"/>
      <c r="O62" s="524"/>
      <c r="P62" s="228"/>
      <c r="Q62" s="228"/>
      <c r="R62" s="228"/>
      <c r="S62" s="228"/>
      <c r="T62" s="228"/>
      <c r="U62" s="228"/>
    </row>
    <row r="63" spans="1:21" ht="13.5" thickBot="1" x14ac:dyDescent="0.25">
      <c r="B63" s="165" t="s">
        <v>42</v>
      </c>
      <c r="C63" s="232"/>
    </row>
    <row r="65" spans="12:21" x14ac:dyDescent="0.2">
      <c r="L65" s="31"/>
      <c r="M65" s="31"/>
      <c r="N65" s="31"/>
      <c r="O65" s="31"/>
    </row>
    <row r="66" spans="12:21" x14ac:dyDescent="0.2">
      <c r="T66" s="26"/>
      <c r="U66" s="27"/>
    </row>
  </sheetData>
  <sheetProtection algorithmName="SHA-512" hashValue="GTgK6E5Zt84iUAKT3PnNCjWU3GbgorAQpejbJwoc0hy56Ne2aWxlh5ngBMt5HAjyahO0Qh6sKOmL3MID0KRRwQ==" saltValue="94+nCgcd0ZgQ2R6Iysr3Eg==" spinCount="100000" sheet="1" objects="1" scenarios="1" selectLockedCells="1"/>
  <mergeCells count="62">
    <mergeCell ref="A9:U9"/>
    <mergeCell ref="B55:K55"/>
    <mergeCell ref="B61:U61"/>
    <mergeCell ref="S32:U32"/>
    <mergeCell ref="S33:U33"/>
    <mergeCell ref="B51:U51"/>
    <mergeCell ref="B60:L60"/>
    <mergeCell ref="B59:U59"/>
    <mergeCell ref="B54:U54"/>
    <mergeCell ref="B56:U56"/>
    <mergeCell ref="B58:I58"/>
    <mergeCell ref="B49:U49"/>
    <mergeCell ref="B52:U52"/>
    <mergeCell ref="B57:H57"/>
    <mergeCell ref="R42:S42"/>
    <mergeCell ref="B53:U53"/>
    <mergeCell ref="B50:P50"/>
    <mergeCell ref="B48:U48"/>
    <mergeCell ref="K12:K13"/>
    <mergeCell ref="U11:U14"/>
    <mergeCell ref="D11:F11"/>
    <mergeCell ref="Q12:Q13"/>
    <mergeCell ref="P12:P13"/>
    <mergeCell ref="R11:R14"/>
    <mergeCell ref="S11:S14"/>
    <mergeCell ref="G11:G14"/>
    <mergeCell ref="N14:N15"/>
    <mergeCell ref="T11:T13"/>
    <mergeCell ref="L36:N36"/>
    <mergeCell ref="L37:N37"/>
    <mergeCell ref="N27:U27"/>
    <mergeCell ref="N28:U28"/>
    <mergeCell ref="A11:A15"/>
    <mergeCell ref="B11:B14"/>
    <mergeCell ref="D12:D14"/>
    <mergeCell ref="E12:E13"/>
    <mergeCell ref="F12:F13"/>
    <mergeCell ref="C11:C14"/>
    <mergeCell ref="A1:U1"/>
    <mergeCell ref="A2:U2"/>
    <mergeCell ref="A3:U3"/>
    <mergeCell ref="A8:U8"/>
    <mergeCell ref="T43:U43"/>
    <mergeCell ref="H31:H32"/>
    <mergeCell ref="R43:S43"/>
    <mergeCell ref="L43:N43"/>
    <mergeCell ref="I31:I32"/>
    <mergeCell ref="J31:J32"/>
    <mergeCell ref="L31:N32"/>
    <mergeCell ref="L38:N38"/>
    <mergeCell ref="L41:N41"/>
    <mergeCell ref="L33:N33"/>
    <mergeCell ref="L34:N34"/>
    <mergeCell ref="L35:N35"/>
    <mergeCell ref="C31:C32"/>
    <mergeCell ref="P19:U19"/>
    <mergeCell ref="K31:K32"/>
    <mergeCell ref="N12:N13"/>
    <mergeCell ref="D31:D32"/>
    <mergeCell ref="E31:E32"/>
    <mergeCell ref="F31:F32"/>
    <mergeCell ref="G31:G32"/>
  </mergeCells>
  <printOptions horizontalCentered="1"/>
  <pageMargins left="0.15748031496062992" right="0.15748031496062992" top="0.51181102362204722" bottom="0.11811023622047245" header="0.15748031496062992" footer="0.11811023622047245"/>
  <pageSetup paperSize="9" scale="39" firstPageNumber="0" orientation="landscape" horizontalDpi="300" verticalDpi="300" r:id="rId1"/>
  <headerFooter>
    <oddHeader>&amp;C&amp;G&amp;R&amp;8&amp;P</oddHeader>
    <oddFooter>&amp;R&amp;A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90"/>
  <sheetViews>
    <sheetView showGridLines="0" view="pageBreakPreview" topLeftCell="A4" zoomScale="50" zoomScaleNormal="60" zoomScaleSheetLayoutView="50" workbookViewId="0">
      <selection activeCell="D26" sqref="D26"/>
    </sheetView>
  </sheetViews>
  <sheetFormatPr defaultRowHeight="12.75" x14ac:dyDescent="0.2"/>
  <cols>
    <col min="1" max="1" width="7.140625" style="1" customWidth="1"/>
    <col min="2" max="2" width="60.28515625" style="1" customWidth="1"/>
    <col min="3" max="3" width="10.28515625" style="1" customWidth="1"/>
    <col min="4" max="7" width="16.7109375" style="1" customWidth="1"/>
    <col min="8" max="8" width="17.7109375" style="1" customWidth="1"/>
    <col min="9" max="9" width="16.7109375" style="1" customWidth="1"/>
    <col min="10" max="10" width="17.7109375" style="1" customWidth="1"/>
    <col min="11" max="11" width="16.7109375" style="1" customWidth="1"/>
    <col min="12" max="15" width="17.7109375" style="1" customWidth="1"/>
    <col min="16" max="17" width="16.7109375" style="1" customWidth="1"/>
    <col min="18" max="21" width="14.7109375" style="1" customWidth="1"/>
    <col min="22" max="1024" width="9.140625" style="1" customWidth="1"/>
    <col min="1025" max="16384" width="9.140625" style="1"/>
  </cols>
  <sheetData>
    <row r="1" spans="1:21" s="89" customFormat="1" ht="20.100000000000001" customHeight="1" x14ac:dyDescent="0.25">
      <c r="A1" s="805" t="str">
        <f>'RESUMO POSTOS'!A1:I1</f>
        <v>TRIBUNAL REGIONAL ELEITORAL DO PARANÁ</v>
      </c>
      <c r="B1" s="805"/>
      <c r="C1" s="805"/>
      <c r="D1" s="805"/>
      <c r="E1" s="805"/>
      <c r="F1" s="805"/>
      <c r="G1" s="805"/>
      <c r="H1" s="805"/>
      <c r="I1" s="805"/>
      <c r="J1" s="805"/>
      <c r="K1" s="805"/>
      <c r="L1" s="805"/>
      <c r="M1" s="805"/>
      <c r="N1" s="805"/>
      <c r="O1" s="805"/>
      <c r="P1" s="805"/>
      <c r="Q1" s="805"/>
      <c r="R1" s="805"/>
      <c r="S1" s="805"/>
      <c r="T1" s="805"/>
      <c r="U1" s="805"/>
    </row>
    <row r="2" spans="1:21" s="89" customFormat="1" ht="20.100000000000001" customHeight="1" x14ac:dyDescent="0.25">
      <c r="A2" s="806" t="str">
        <f>'RESUMO POSTOS'!A2:I2</f>
        <v>PLANILHA DE COMPOSIÇÃO DE CUSTOS E FORMAÇÃO DE PREÇOS - Estimativa do TRE-PR</v>
      </c>
      <c r="B2" s="806"/>
      <c r="C2" s="806"/>
      <c r="D2" s="806"/>
      <c r="E2" s="806"/>
      <c r="F2" s="806"/>
      <c r="G2" s="806"/>
      <c r="H2" s="806"/>
      <c r="I2" s="806"/>
      <c r="J2" s="806"/>
      <c r="K2" s="806"/>
      <c r="L2" s="806"/>
      <c r="M2" s="806"/>
      <c r="N2" s="806"/>
      <c r="O2" s="806"/>
      <c r="P2" s="806"/>
      <c r="Q2" s="806"/>
      <c r="R2" s="806"/>
      <c r="S2" s="806"/>
      <c r="T2" s="806"/>
      <c r="U2" s="806"/>
    </row>
    <row r="3" spans="1:21" s="90" customFormat="1" ht="20.100000000000001" customHeight="1" x14ac:dyDescent="0.25">
      <c r="A3" s="807" t="s">
        <v>188</v>
      </c>
      <c r="B3" s="807"/>
      <c r="C3" s="807"/>
      <c r="D3" s="807"/>
      <c r="E3" s="807"/>
      <c r="F3" s="807"/>
      <c r="G3" s="807"/>
      <c r="H3" s="807"/>
      <c r="I3" s="807"/>
      <c r="J3" s="807"/>
      <c r="K3" s="807"/>
      <c r="L3" s="807"/>
      <c r="M3" s="807"/>
      <c r="N3" s="807"/>
      <c r="O3" s="807"/>
      <c r="P3" s="807"/>
      <c r="Q3" s="807"/>
      <c r="R3" s="807"/>
      <c r="S3" s="807"/>
      <c r="T3" s="807"/>
      <c r="U3" s="807"/>
    </row>
    <row r="4" spans="1:21" s="2" customFormat="1" ht="15" customHeight="1" x14ac:dyDescent="0.25">
      <c r="A4" s="871"/>
      <c r="B4" s="871"/>
      <c r="C4" s="871"/>
      <c r="D4" s="871"/>
      <c r="E4" s="871"/>
      <c r="F4" s="871"/>
      <c r="G4" s="871"/>
      <c r="H4" s="871"/>
      <c r="I4" s="871"/>
      <c r="J4" s="871"/>
      <c r="K4" s="871"/>
      <c r="L4" s="871"/>
      <c r="M4" s="871"/>
      <c r="N4" s="871"/>
      <c r="O4" s="871"/>
      <c r="P4" s="871"/>
      <c r="Q4" s="871"/>
      <c r="R4" s="871"/>
      <c r="S4" s="871"/>
      <c r="T4" s="871"/>
      <c r="U4" s="871"/>
    </row>
    <row r="5" spans="1:21" s="2" customFormat="1" ht="15" customHeight="1" x14ac:dyDescent="0.25">
      <c r="A5" s="37"/>
      <c r="B5" s="37"/>
      <c r="C5" s="37"/>
      <c r="D5" s="37"/>
      <c r="E5" s="37"/>
      <c r="F5" s="120"/>
      <c r="G5" s="120"/>
      <c r="H5" s="120"/>
      <c r="I5" s="120"/>
      <c r="J5" s="120"/>
      <c r="K5" s="120"/>
      <c r="P5" s="534" t="str">
        <f>'RESUMO POSTOS'!D5</f>
        <v>Data da Licitação:</v>
      </c>
      <c r="Q5" s="786">
        <f>'RESUMO POSTOS'!E5</f>
        <v>0</v>
      </c>
      <c r="S5" s="534" t="str">
        <f>'RESUMO POSTOS'!G5</f>
        <v>PAD n.:</v>
      </c>
      <c r="T5" s="537" t="str">
        <f>'RESUMO POSTOS'!H5</f>
        <v>16188/2021</v>
      </c>
    </row>
    <row r="6" spans="1:21" s="2" customFormat="1" ht="15" customHeight="1" x14ac:dyDescent="0.25">
      <c r="A6" s="37"/>
      <c r="B6" s="578"/>
      <c r="C6" s="528"/>
      <c r="D6" s="37"/>
      <c r="E6" s="37"/>
      <c r="F6" s="37"/>
      <c r="G6" s="37"/>
      <c r="H6" s="37"/>
      <c r="I6" s="37"/>
      <c r="J6" s="37"/>
      <c r="K6" s="37"/>
      <c r="P6" s="534" t="str">
        <f>'RESUMO POSTOS'!D6</f>
        <v xml:space="preserve">Licitação n.: </v>
      </c>
      <c r="Q6" s="535">
        <f>'RESUMO POSTOS'!E6</f>
        <v>0</v>
      </c>
      <c r="S6" s="534" t="str">
        <f>'RESUMO POSTOS'!G6</f>
        <v>Data do orçamento:</v>
      </c>
      <c r="T6" s="536">
        <f>'RESUMO POSTOS'!H6</f>
        <v>45139</v>
      </c>
    </row>
    <row r="7" spans="1:21" s="2" customFormat="1" ht="15" customHeight="1" x14ac:dyDescent="0.25">
      <c r="A7" s="37"/>
      <c r="B7" s="37"/>
      <c r="C7" s="37"/>
      <c r="D7" s="37"/>
      <c r="E7" s="37"/>
      <c r="F7" s="37"/>
      <c r="G7" s="37"/>
      <c r="H7" s="37"/>
      <c r="I7" s="37"/>
      <c r="J7" s="37"/>
      <c r="K7" s="37"/>
      <c r="L7" s="37"/>
      <c r="M7" s="37"/>
      <c r="N7" s="37"/>
      <c r="O7" s="37"/>
      <c r="P7" s="37"/>
      <c r="Q7" s="37"/>
      <c r="R7" s="37"/>
      <c r="S7" s="37"/>
      <c r="T7" s="37"/>
      <c r="U7" s="37"/>
    </row>
    <row r="8" spans="1:21" s="2" customFormat="1" ht="15" customHeight="1" x14ac:dyDescent="0.25">
      <c r="A8" s="821" t="str">
        <f>'RESUMO POSTOS'!A8:I8</f>
        <v>Nome da Empresa</v>
      </c>
      <c r="B8" s="822"/>
      <c r="C8" s="822"/>
      <c r="D8" s="822"/>
      <c r="E8" s="822"/>
      <c r="F8" s="822"/>
      <c r="G8" s="822"/>
      <c r="H8" s="822"/>
      <c r="I8" s="822"/>
      <c r="J8" s="822"/>
      <c r="K8" s="822"/>
      <c r="L8" s="822"/>
      <c r="M8" s="822"/>
      <c r="N8" s="822"/>
      <c r="O8" s="822"/>
      <c r="P8" s="822"/>
      <c r="Q8" s="822"/>
      <c r="R8" s="822"/>
      <c r="S8" s="822"/>
      <c r="T8" s="822"/>
      <c r="U8" s="823"/>
    </row>
    <row r="9" spans="1:21" s="2" customFormat="1" ht="15" customHeight="1" x14ac:dyDescent="0.25">
      <c r="A9" s="852" t="str">
        <f>'RESUMO POSTOS'!A9:I9</f>
        <v>CNPJ</v>
      </c>
      <c r="B9" s="853"/>
      <c r="C9" s="853"/>
      <c r="D9" s="853"/>
      <c r="E9" s="853"/>
      <c r="F9" s="853"/>
      <c r="G9" s="853"/>
      <c r="H9" s="853"/>
      <c r="I9" s="853"/>
      <c r="J9" s="853"/>
      <c r="K9" s="853"/>
      <c r="L9" s="853"/>
      <c r="M9" s="853"/>
      <c r="N9" s="853"/>
      <c r="O9" s="853"/>
      <c r="P9" s="853"/>
      <c r="Q9" s="853"/>
      <c r="R9" s="853"/>
      <c r="S9" s="853"/>
      <c r="T9" s="853"/>
      <c r="U9" s="854"/>
    </row>
    <row r="10" spans="1:21" s="2" customFormat="1" ht="15" customHeight="1" x14ac:dyDescent="0.25">
      <c r="A10" s="237"/>
      <c r="B10" s="237"/>
      <c r="C10" s="237"/>
      <c r="D10" s="237"/>
      <c r="E10" s="237"/>
      <c r="F10" s="237"/>
      <c r="G10" s="237"/>
      <c r="H10" s="237"/>
      <c r="I10" s="237"/>
      <c r="J10" s="237"/>
      <c r="K10" s="237"/>
      <c r="L10" s="237"/>
      <c r="M10" s="237"/>
      <c r="N10" s="237"/>
      <c r="O10" s="237"/>
      <c r="P10" s="237"/>
      <c r="Q10" s="237"/>
      <c r="R10" s="237"/>
      <c r="S10" s="237"/>
      <c r="T10" s="237"/>
      <c r="U10" s="237"/>
    </row>
    <row r="11" spans="1:21" s="3" customFormat="1" ht="15" customHeight="1" x14ac:dyDescent="0.25">
      <c r="A11" s="840" t="s">
        <v>1</v>
      </c>
      <c r="B11" s="814" t="s">
        <v>2</v>
      </c>
      <c r="C11" s="863" t="s">
        <v>312</v>
      </c>
      <c r="D11" s="843" t="s">
        <v>3</v>
      </c>
      <c r="E11" s="843"/>
      <c r="F11" s="843"/>
      <c r="G11" s="814" t="s">
        <v>3</v>
      </c>
      <c r="H11" s="843" t="s">
        <v>4</v>
      </c>
      <c r="I11" s="843"/>
      <c r="J11" s="843"/>
      <c r="K11" s="843"/>
      <c r="L11" s="843"/>
      <c r="M11" s="843"/>
      <c r="N11" s="843"/>
      <c r="O11" s="843"/>
      <c r="P11" s="843"/>
      <c r="Q11" s="843"/>
      <c r="R11" s="814" t="s">
        <v>4</v>
      </c>
      <c r="S11" s="814" t="s">
        <v>186</v>
      </c>
      <c r="T11" s="814" t="s">
        <v>375</v>
      </c>
      <c r="U11" s="814" t="s">
        <v>5</v>
      </c>
    </row>
    <row r="12" spans="1:21" s="3" customFormat="1" ht="30" customHeight="1" x14ac:dyDescent="0.25">
      <c r="A12" s="841"/>
      <c r="B12" s="815"/>
      <c r="C12" s="864"/>
      <c r="D12" s="840" t="s">
        <v>6</v>
      </c>
      <c r="E12" s="866" t="s">
        <v>170</v>
      </c>
      <c r="F12" s="840" t="s">
        <v>7</v>
      </c>
      <c r="G12" s="815"/>
      <c r="H12" s="225" t="str">
        <f>'POSTOS SMICRE'!H12</f>
        <v>VALE REFEIÇÃO
(Valor Diário)</v>
      </c>
      <c r="I12" s="226" t="s">
        <v>8</v>
      </c>
      <c r="J12" s="225" t="str">
        <f>'POSTOS SMICRE'!J12</f>
        <v>VALE COMPRAS - Mensal</v>
      </c>
      <c r="K12" s="847" t="s">
        <v>9</v>
      </c>
      <c r="L12" s="225" t="str">
        <f>'POSTOS SMICRE'!L12</f>
        <v>VALE COMPRAS - Abono Natalino</v>
      </c>
      <c r="M12" s="704" t="str">
        <f>'POSTOS SMICRE'!M12</f>
        <v>VALE COMPRAS - Férias (Anual)</v>
      </c>
      <c r="N12" s="840" t="str">
        <f>'POSTOS SMICRE'!N12</f>
        <v>BENEFÍCIO ODONTOLÓGICO (Mensal)</v>
      </c>
      <c r="O12" s="533" t="str">
        <f>'POSTOS SMICRE'!O12</f>
        <v>(Preencher Benefício Mensal)</v>
      </c>
      <c r="P12" s="847" t="s">
        <v>162</v>
      </c>
      <c r="Q12" s="847" t="s">
        <v>163</v>
      </c>
      <c r="R12" s="815"/>
      <c r="S12" s="815"/>
      <c r="T12" s="815"/>
      <c r="U12" s="815"/>
    </row>
    <row r="13" spans="1:21" s="6" customFormat="1" ht="30" customHeight="1" x14ac:dyDescent="0.25">
      <c r="A13" s="841"/>
      <c r="B13" s="815"/>
      <c r="C13" s="864"/>
      <c r="D13" s="841"/>
      <c r="E13" s="867"/>
      <c r="F13" s="842"/>
      <c r="G13" s="815"/>
      <c r="H13" s="269">
        <f>'POSTOS SMICRE'!H13</f>
        <v>0</v>
      </c>
      <c r="I13" s="270">
        <f>'POSTOS SMICRE'!I13</f>
        <v>6</v>
      </c>
      <c r="J13" s="269">
        <f>'POSTOS SMICRE'!J13</f>
        <v>0</v>
      </c>
      <c r="K13" s="847"/>
      <c r="L13" s="269">
        <f>'POSTOS SMICRE'!L13</f>
        <v>0</v>
      </c>
      <c r="M13" s="269">
        <f>'POSTOS SMICRE'!M13</f>
        <v>0</v>
      </c>
      <c r="N13" s="842"/>
      <c r="O13" s="269">
        <f>'POSTOS SMICRE'!O13</f>
        <v>0</v>
      </c>
      <c r="P13" s="847"/>
      <c r="Q13" s="847"/>
      <c r="R13" s="815"/>
      <c r="S13" s="815"/>
      <c r="T13" s="815"/>
      <c r="U13" s="815"/>
    </row>
    <row r="14" spans="1:21" s="6" customFormat="1" ht="30" customHeight="1" x14ac:dyDescent="0.25">
      <c r="A14" s="841"/>
      <c r="B14" s="843"/>
      <c r="C14" s="865"/>
      <c r="D14" s="842"/>
      <c r="E14" s="238">
        <f>'POSTOS SMICRE'!E14</f>
        <v>0.3</v>
      </c>
      <c r="F14" s="4">
        <f>'ENCARGOS SOCIAIS'!F63/100</f>
        <v>0</v>
      </c>
      <c r="G14" s="843"/>
      <c r="H14" s="239" t="str">
        <f>'POSTOS SMICRE'!H14</f>
        <v>Desconto máximo sobre salário</v>
      </c>
      <c r="I14" s="225" t="s">
        <v>347</v>
      </c>
      <c r="J14" s="239" t="str">
        <f>'POSTOS SMICRE'!J14</f>
        <v>Desconto máx PAT</v>
      </c>
      <c r="K14" s="5" t="s">
        <v>11</v>
      </c>
      <c r="L14" s="239" t="str">
        <f>'POSTOS SMICRE'!L14</f>
        <v>Desconto máx PAT</v>
      </c>
      <c r="M14" s="240" t="str">
        <f>'POSTOS SMICRE'!M14</f>
        <v>Desconto máx PAT</v>
      </c>
      <c r="N14" s="881">
        <f>'POSTOS SMICRE'!N14</f>
        <v>0</v>
      </c>
      <c r="O14" s="240" t="str">
        <f>'POSTOS SMICRE'!O14</f>
        <v>(Preencher % de Desc., se houver)</v>
      </c>
      <c r="P14" s="5" t="s">
        <v>11</v>
      </c>
      <c r="Q14" s="5" t="s">
        <v>11</v>
      </c>
      <c r="R14" s="843"/>
      <c r="S14" s="843"/>
      <c r="T14" s="583" t="str">
        <f>CITL!A11</f>
        <v>Município de Curitiba</v>
      </c>
      <c r="U14" s="843"/>
    </row>
    <row r="15" spans="1:21" s="6" customFormat="1" ht="15" customHeight="1" x14ac:dyDescent="0.25">
      <c r="A15" s="842"/>
      <c r="B15" s="18" t="s">
        <v>386</v>
      </c>
      <c r="C15" s="204" t="s">
        <v>300</v>
      </c>
      <c r="D15" s="43" t="s">
        <v>12</v>
      </c>
      <c r="E15" s="43" t="s">
        <v>12</v>
      </c>
      <c r="F15" s="43" t="s">
        <v>12</v>
      </c>
      <c r="G15" s="43" t="s">
        <v>12</v>
      </c>
      <c r="H15" s="209">
        <f>'POSTOS SMICRE'!H15</f>
        <v>0</v>
      </c>
      <c r="I15" s="220">
        <f>'POSTOS SMICRE'!I15</f>
        <v>0</v>
      </c>
      <c r="J15" s="209">
        <f>'POSTOS SMICRE'!J15</f>
        <v>0</v>
      </c>
      <c r="K15" s="43" t="s">
        <v>12</v>
      </c>
      <c r="L15" s="209">
        <f>'POSTOS SMICRE'!L15</f>
        <v>0</v>
      </c>
      <c r="M15" s="209">
        <f>'POSTOS SMICRE'!M15</f>
        <v>0</v>
      </c>
      <c r="N15" s="882"/>
      <c r="O15" s="210">
        <f>'POSTOS SMICRE'!O15</f>
        <v>0</v>
      </c>
      <c r="P15" s="43" t="s">
        <v>12</v>
      </c>
      <c r="Q15" s="43" t="s">
        <v>12</v>
      </c>
      <c r="R15" s="43" t="s">
        <v>12</v>
      </c>
      <c r="S15" s="43" t="s">
        <v>12</v>
      </c>
      <c r="T15" s="561">
        <f>CITL!B19</f>
        <v>0</v>
      </c>
      <c r="U15" s="43" t="s">
        <v>12</v>
      </c>
    </row>
    <row r="16" spans="1:21" s="172" customFormat="1" ht="18" customHeight="1" x14ac:dyDescent="0.2">
      <c r="A16" s="7">
        <v>7</v>
      </c>
      <c r="B16" s="46" t="s">
        <v>301</v>
      </c>
      <c r="C16" s="206">
        <v>44</v>
      </c>
      <c r="D16" s="271">
        <f>'POSTOS SMICRE'!D21</f>
        <v>0</v>
      </c>
      <c r="E16" s="166">
        <f>D16*$E$14</f>
        <v>0</v>
      </c>
      <c r="F16" s="272">
        <f>(D16+E16)*$F$14</f>
        <v>0</v>
      </c>
      <c r="G16" s="272">
        <f>ROUND((SUM(D16:F16)),2)</f>
        <v>0</v>
      </c>
      <c r="H16" s="242">
        <f>($H$13*21)-((D16)*$H$15)</f>
        <v>0</v>
      </c>
      <c r="I16" s="167">
        <f>ROUND((IF(D16&gt;0,MAX(0,(($I$13)*($I$15*21))-(6%*D16)),0)),2)</f>
        <v>0</v>
      </c>
      <c r="J16" s="242">
        <f>ROUND($J$13-($J$13*$J$15),2)</f>
        <v>0</v>
      </c>
      <c r="K16" s="273">
        <f>'INSUMOS - Período Regular'!$E$14</f>
        <v>0</v>
      </c>
      <c r="L16" s="242">
        <f>ROUND((L13/12)-((L13/12)*L15),2)</f>
        <v>0</v>
      </c>
      <c r="M16" s="242">
        <f>ROUND((M13/12)-((M13/12)*M15),2)</f>
        <v>0</v>
      </c>
      <c r="N16" s="242">
        <f>N14</f>
        <v>0</v>
      </c>
      <c r="O16" s="242">
        <f>'POSTOS SMICRE'!O16</f>
        <v>0</v>
      </c>
      <c r="P16" s="168">
        <f>'INSUMOS - Período Regular'!$G$175</f>
        <v>0</v>
      </c>
      <c r="Q16" s="168">
        <f>'INSUMOS - Período Regular'!$G$112</f>
        <v>0</v>
      </c>
      <c r="R16" s="169">
        <f>SUM(H16:Q16)</f>
        <v>0</v>
      </c>
      <c r="S16" s="170">
        <f>G16+R16</f>
        <v>0</v>
      </c>
      <c r="T16" s="170">
        <f>S16*$T$15</f>
        <v>0</v>
      </c>
      <c r="U16" s="171">
        <f>ROUND(G16+R16+T16,2)</f>
        <v>0</v>
      </c>
    </row>
    <row r="17" spans="1:21" s="6" customFormat="1" ht="15" x14ac:dyDescent="0.25">
      <c r="A17" s="151"/>
      <c r="B17" s="580" t="s">
        <v>189</v>
      </c>
      <c r="C17" s="181"/>
      <c r="D17" s="274"/>
      <c r="E17" s="135"/>
      <c r="F17" s="275"/>
      <c r="G17" s="275"/>
      <c r="H17" s="276"/>
      <c r="I17" s="136"/>
      <c r="J17" s="276"/>
      <c r="K17" s="276"/>
      <c r="L17" s="276"/>
      <c r="M17" s="276"/>
      <c r="N17" s="276"/>
      <c r="O17" s="276"/>
      <c r="P17" s="137"/>
      <c r="Q17" s="137"/>
      <c r="R17" s="138"/>
      <c r="S17" s="139"/>
      <c r="T17" s="139"/>
      <c r="U17" s="140"/>
    </row>
    <row r="18" spans="1:21" s="6" customFormat="1" ht="18" customHeight="1" x14ac:dyDescent="0.25">
      <c r="A18" s="53"/>
      <c r="B18" s="142"/>
      <c r="C18" s="142"/>
      <c r="D18" s="243"/>
      <c r="E18" s="132"/>
      <c r="F18" s="244"/>
      <c r="G18" s="244"/>
      <c r="H18" s="245"/>
      <c r="I18" s="133"/>
      <c r="J18" s="245"/>
      <c r="K18" s="245"/>
      <c r="L18" s="30" t="str">
        <f>'POSTOS SMICRE'!L27</f>
        <v>Instrumento Coletivo de Trabalho utilizado como referência:</v>
      </c>
      <c r="M18" s="30"/>
      <c r="N18" s="868">
        <f>'POSTOS SMICRE'!N27</f>
        <v>0</v>
      </c>
      <c r="O18" s="869"/>
      <c r="P18" s="869"/>
      <c r="Q18" s="869"/>
      <c r="R18" s="869"/>
      <c r="S18" s="869"/>
      <c r="T18" s="869"/>
      <c r="U18" s="870"/>
    </row>
    <row r="19" spans="1:21" s="6" customFormat="1" ht="18" customHeight="1" x14ac:dyDescent="0.25">
      <c r="A19" s="53"/>
      <c r="B19" s="142"/>
      <c r="C19" s="142"/>
      <c r="D19" s="243"/>
      <c r="E19" s="132"/>
      <c r="F19" s="244"/>
      <c r="G19" s="244"/>
      <c r="H19" s="245"/>
      <c r="I19" s="133"/>
      <c r="J19" s="245"/>
      <c r="K19" s="245"/>
      <c r="L19" s="30" t="str">
        <f>'POSTOS SMICRE'!L28</f>
        <v>Vigência e data base:</v>
      </c>
      <c r="M19" s="30"/>
      <c r="N19" s="885">
        <f>'POSTOS SMICRE'!N28</f>
        <v>0</v>
      </c>
      <c r="O19" s="886"/>
      <c r="P19" s="886"/>
      <c r="Q19" s="886"/>
      <c r="R19" s="886"/>
      <c r="S19" s="886"/>
      <c r="T19" s="886"/>
      <c r="U19" s="887"/>
    </row>
    <row r="20" spans="1:21" s="6" customFormat="1" ht="18" customHeight="1" x14ac:dyDescent="0.25">
      <c r="A20" s="53"/>
      <c r="B20" s="142"/>
      <c r="C20" s="142"/>
      <c r="D20" s="243"/>
      <c r="E20" s="132"/>
      <c r="F20" s="244"/>
      <c r="G20" s="244"/>
      <c r="H20" s="245"/>
      <c r="I20" s="133"/>
      <c r="J20" s="245"/>
      <c r="K20" s="245"/>
      <c r="L20" s="30"/>
      <c r="M20" s="30"/>
      <c r="N20" s="30"/>
      <c r="O20" s="30"/>
      <c r="P20" s="696"/>
      <c r="Q20" s="696"/>
      <c r="R20" s="696"/>
      <c r="S20" s="696"/>
      <c r="T20" s="696"/>
      <c r="U20" s="697"/>
    </row>
    <row r="21" spans="1:21" s="3" customFormat="1" ht="15" customHeight="1" x14ac:dyDescent="0.25">
      <c r="A21" s="872"/>
      <c r="B21" s="861"/>
      <c r="C21" s="863" t="s">
        <v>312</v>
      </c>
      <c r="D21" s="874" t="s">
        <v>3</v>
      </c>
      <c r="E21" s="874"/>
      <c r="F21" s="874"/>
      <c r="G21" s="814" t="s">
        <v>3</v>
      </c>
      <c r="H21" s="874" t="s">
        <v>4</v>
      </c>
      <c r="I21" s="874"/>
      <c r="J21" s="874"/>
      <c r="K21" s="874"/>
      <c r="L21" s="874"/>
      <c r="M21" s="874"/>
      <c r="N21" s="874"/>
      <c r="O21" s="874"/>
      <c r="P21" s="874"/>
      <c r="Q21" s="874"/>
      <c r="R21" s="814" t="s">
        <v>4</v>
      </c>
      <c r="S21" s="814" t="s">
        <v>186</v>
      </c>
      <c r="T21" s="814" t="s">
        <v>375</v>
      </c>
      <c r="U21" s="814" t="s">
        <v>5</v>
      </c>
    </row>
    <row r="22" spans="1:21" s="3" customFormat="1" ht="30" customHeight="1" x14ac:dyDescent="0.25">
      <c r="A22" s="872"/>
      <c r="B22" s="861"/>
      <c r="C22" s="864"/>
      <c r="D22" s="840" t="s">
        <v>6</v>
      </c>
      <c r="E22" s="866" t="s">
        <v>170</v>
      </c>
      <c r="F22" s="840" t="s">
        <v>7</v>
      </c>
      <c r="G22" s="815"/>
      <c r="H22" s="722" t="s">
        <v>326</v>
      </c>
      <c r="I22" s="781" t="s">
        <v>8</v>
      </c>
      <c r="J22" s="722" t="s">
        <v>327</v>
      </c>
      <c r="K22" s="847" t="s">
        <v>9</v>
      </c>
      <c r="L22" s="722" t="s">
        <v>328</v>
      </c>
      <c r="M22" s="723" t="s">
        <v>424</v>
      </c>
      <c r="N22" s="817" t="s">
        <v>415</v>
      </c>
      <c r="O22" s="722" t="s">
        <v>416</v>
      </c>
      <c r="P22" s="847" t="s">
        <v>162</v>
      </c>
      <c r="Q22" s="847" t="s">
        <v>163</v>
      </c>
      <c r="R22" s="815"/>
      <c r="S22" s="815"/>
      <c r="T22" s="815"/>
      <c r="U22" s="815"/>
    </row>
    <row r="23" spans="1:21" s="6" customFormat="1" ht="30" customHeight="1" x14ac:dyDescent="0.25">
      <c r="A23" s="872"/>
      <c r="B23" s="861"/>
      <c r="C23" s="864"/>
      <c r="D23" s="841"/>
      <c r="E23" s="867"/>
      <c r="F23" s="842"/>
      <c r="G23" s="815"/>
      <c r="H23" s="718">
        <f>'POSTOS SMICRE'!H13</f>
        <v>0</v>
      </c>
      <c r="I23" s="719">
        <v>4.6500000000000004</v>
      </c>
      <c r="J23" s="718">
        <f>'POSTOS SMICRE'!J13</f>
        <v>0</v>
      </c>
      <c r="K23" s="847"/>
      <c r="L23" s="718">
        <f>'POSTOS SMICRE'!L13</f>
        <v>0</v>
      </c>
      <c r="M23" s="728">
        <f>'POSTOS SMICRE'!M13</f>
        <v>0</v>
      </c>
      <c r="N23" s="818"/>
      <c r="O23" s="718">
        <v>0</v>
      </c>
      <c r="P23" s="847"/>
      <c r="Q23" s="847"/>
      <c r="R23" s="815"/>
      <c r="S23" s="815"/>
      <c r="T23" s="815"/>
      <c r="U23" s="815"/>
    </row>
    <row r="24" spans="1:21" s="6" customFormat="1" ht="30" customHeight="1" x14ac:dyDescent="0.25">
      <c r="A24" s="872"/>
      <c r="B24" s="862"/>
      <c r="C24" s="865"/>
      <c r="D24" s="842"/>
      <c r="E24" s="277">
        <v>0.3</v>
      </c>
      <c r="F24" s="4">
        <f>'ENCARGOS SOCIAIS'!F63/100</f>
        <v>0</v>
      </c>
      <c r="G24" s="843"/>
      <c r="H24" s="724" t="s">
        <v>329</v>
      </c>
      <c r="I24" s="780" t="s">
        <v>347</v>
      </c>
      <c r="J24" s="722" t="s">
        <v>330</v>
      </c>
      <c r="K24" s="5" t="s">
        <v>11</v>
      </c>
      <c r="L24" s="722" t="s">
        <v>330</v>
      </c>
      <c r="M24" s="723" t="s">
        <v>330</v>
      </c>
      <c r="N24" s="883">
        <f>'POSTOS SMICRE'!N14</f>
        <v>0</v>
      </c>
      <c r="O24" s="729" t="s">
        <v>417</v>
      </c>
      <c r="P24" s="5" t="s">
        <v>11</v>
      </c>
      <c r="Q24" s="5" t="s">
        <v>11</v>
      </c>
      <c r="R24" s="843"/>
      <c r="S24" s="843"/>
      <c r="T24" s="583" t="str">
        <f>CITL!D11</f>
        <v>Município de Cascavel</v>
      </c>
      <c r="U24" s="843"/>
    </row>
    <row r="25" spans="1:21" s="6" customFormat="1" ht="15" customHeight="1" x14ac:dyDescent="0.25">
      <c r="A25" s="873"/>
      <c r="B25" s="18" t="s">
        <v>387</v>
      </c>
      <c r="C25" s="204" t="s">
        <v>300</v>
      </c>
      <c r="D25" s="43" t="s">
        <v>12</v>
      </c>
      <c r="E25" s="43" t="s">
        <v>12</v>
      </c>
      <c r="F25" s="43" t="s">
        <v>12</v>
      </c>
      <c r="G25" s="43" t="s">
        <v>12</v>
      </c>
      <c r="H25" s="720">
        <f>'POSTOS SMICRE'!H15</f>
        <v>0</v>
      </c>
      <c r="I25" s="721">
        <f>'POSTOS SMICRE'!I15</f>
        <v>0</v>
      </c>
      <c r="J25" s="720">
        <f>'POSTOS SMICRE'!J15</f>
        <v>0</v>
      </c>
      <c r="K25" s="43" t="s">
        <v>12</v>
      </c>
      <c r="L25" s="720">
        <f>'POSTOS SMICRE'!L15</f>
        <v>0</v>
      </c>
      <c r="M25" s="726">
        <f>'POSTOS SMICRE'!M15</f>
        <v>0</v>
      </c>
      <c r="N25" s="884"/>
      <c r="O25" s="726">
        <v>0</v>
      </c>
      <c r="P25" s="43" t="s">
        <v>12</v>
      </c>
      <c r="Q25" s="43" t="s">
        <v>12</v>
      </c>
      <c r="R25" s="43" t="s">
        <v>12</v>
      </c>
      <c r="S25" s="43" t="s">
        <v>12</v>
      </c>
      <c r="T25" s="561">
        <f>CITL!E19</f>
        <v>0</v>
      </c>
      <c r="U25" s="43" t="s">
        <v>12</v>
      </c>
    </row>
    <row r="26" spans="1:21" s="172" customFormat="1" ht="18" customHeight="1" x14ac:dyDescent="0.2">
      <c r="A26" s="7">
        <v>8</v>
      </c>
      <c r="B26" s="46" t="s">
        <v>302</v>
      </c>
      <c r="C26" s="206">
        <v>44</v>
      </c>
      <c r="D26" s="730">
        <f>'POSTOS SMICRE'!D21</f>
        <v>0</v>
      </c>
      <c r="E26" s="166">
        <f>D26*$E$24</f>
        <v>0</v>
      </c>
      <c r="F26" s="272">
        <f>(D26+E26)*$F$14</f>
        <v>0</v>
      </c>
      <c r="G26" s="272">
        <f>ROUND((SUM(D26:F26)),2)</f>
        <v>0</v>
      </c>
      <c r="H26" s="242">
        <f>($H$23*21)-((D26)*$H$25)</f>
        <v>0</v>
      </c>
      <c r="I26" s="167">
        <f>ROUND((IF(D26&gt;0,MAX(0,(($I$23)*($I$25*21))-(6%*D26)),0)),2)</f>
        <v>0</v>
      </c>
      <c r="J26" s="242">
        <f>ROUND($J$23-($J$23*$J$25),2)</f>
        <v>0</v>
      </c>
      <c r="K26" s="273">
        <f>'INSUMOS - Período Regular'!$E$14</f>
        <v>0</v>
      </c>
      <c r="L26" s="242">
        <f>ROUND(($L$23/12)-(($L$23/12)*$L$25),2)</f>
        <v>0</v>
      </c>
      <c r="M26" s="242">
        <f>ROUND((M23/12)-((M23/12)*M25),2)</f>
        <v>0</v>
      </c>
      <c r="N26" s="242">
        <f>N24</f>
        <v>0</v>
      </c>
      <c r="O26" s="242">
        <f>$O$23-($O$23*$O$25)</f>
        <v>0</v>
      </c>
      <c r="P26" s="168">
        <f>'INSUMOS - Período Regular'!$G$175</f>
        <v>0</v>
      </c>
      <c r="Q26" s="168">
        <f>'INSUMOS - Período Regular'!$G$112</f>
        <v>0</v>
      </c>
      <c r="R26" s="169">
        <f>SUM(H26:Q26)</f>
        <v>0</v>
      </c>
      <c r="S26" s="170">
        <f>G26+R26</f>
        <v>0</v>
      </c>
      <c r="T26" s="170">
        <f>S26*$T$25</f>
        <v>0</v>
      </c>
      <c r="U26" s="171">
        <f>ROUND(G26+R26+T26,2)</f>
        <v>0</v>
      </c>
    </row>
    <row r="27" spans="1:21" s="172" customFormat="1" ht="18" customHeight="1" x14ac:dyDescent="0.2">
      <c r="A27" s="7">
        <v>9</v>
      </c>
      <c r="B27" s="46" t="s">
        <v>303</v>
      </c>
      <c r="C27" s="206">
        <v>44</v>
      </c>
      <c r="D27" s="730">
        <f>'POSTOS SMICRE'!D18</f>
        <v>0</v>
      </c>
      <c r="E27" s="166">
        <f>D27*$E$24</f>
        <v>0</v>
      </c>
      <c r="F27" s="272">
        <f>(D27+E27)*$F$14</f>
        <v>0</v>
      </c>
      <c r="G27" s="272">
        <f>ROUND((SUM(D27:F27)),2)</f>
        <v>0</v>
      </c>
      <c r="H27" s="242">
        <f>($H$23*21)-((D27)*$H$25)</f>
        <v>0</v>
      </c>
      <c r="I27" s="167">
        <f>ROUND((IF(D27&gt;0,MAX(0,(($I$23)*($I$25*21))-(6%*D27)),0)),2)</f>
        <v>0</v>
      </c>
      <c r="J27" s="242">
        <f>ROUND($J$23-($J$23*$J$25),2)</f>
        <v>0</v>
      </c>
      <c r="K27" s="273">
        <f>'INSUMOS - Período Regular'!$E$14</f>
        <v>0</v>
      </c>
      <c r="L27" s="242">
        <f>ROUND(($L$23/12)-(($L$23/12)*$L$25),2)</f>
        <v>0</v>
      </c>
      <c r="M27" s="242">
        <f>ROUND((M23/12)-((M23/12)*M25),2)</f>
        <v>0</v>
      </c>
      <c r="N27" s="242">
        <f>N24</f>
        <v>0</v>
      </c>
      <c r="O27" s="242">
        <f>$O$23-($O$23*$O$25)</f>
        <v>0</v>
      </c>
      <c r="P27" s="168">
        <f>'INSUMOS - Período Regular'!$G$175</f>
        <v>0</v>
      </c>
      <c r="Q27" s="168">
        <f>'INSUMOS - Período Regular'!$G$112</f>
        <v>0</v>
      </c>
      <c r="R27" s="169">
        <f>SUM(H27:Q27)</f>
        <v>0</v>
      </c>
      <c r="S27" s="170">
        <f>G27+R27</f>
        <v>0</v>
      </c>
      <c r="T27" s="170">
        <f>S27*$T$25</f>
        <v>0</v>
      </c>
      <c r="U27" s="171">
        <f>ROUND(G27+R27+T27,2)</f>
        <v>0</v>
      </c>
    </row>
    <row r="28" spans="1:21" s="6" customFormat="1" ht="15" x14ac:dyDescent="0.25">
      <c r="A28" s="151"/>
      <c r="B28" s="134"/>
      <c r="C28" s="134"/>
      <c r="D28" s="274"/>
      <c r="E28" s="135"/>
      <c r="F28" s="275"/>
      <c r="G28" s="275"/>
      <c r="H28" s="276"/>
      <c r="I28" s="136"/>
      <c r="J28" s="276"/>
      <c r="K28" s="276"/>
      <c r="L28" s="276"/>
      <c r="M28" s="276"/>
      <c r="N28" s="276"/>
      <c r="O28" s="276"/>
      <c r="P28" s="137"/>
      <c r="Q28" s="137"/>
      <c r="R28" s="138"/>
      <c r="S28" s="139"/>
      <c r="T28" s="139"/>
      <c r="U28" s="140"/>
    </row>
    <row r="29" spans="1:21" s="6" customFormat="1" ht="18" customHeight="1" x14ac:dyDescent="0.25">
      <c r="A29" s="53"/>
      <c r="B29" s="142"/>
      <c r="C29" s="142"/>
      <c r="D29" s="243"/>
      <c r="E29" s="132"/>
      <c r="F29" s="244"/>
      <c r="G29" s="244"/>
      <c r="H29" s="245"/>
      <c r="I29" s="133"/>
      <c r="J29" s="245"/>
      <c r="K29" s="245"/>
      <c r="L29" s="30" t="s">
        <v>418</v>
      </c>
      <c r="M29" s="30"/>
      <c r="N29" s="875">
        <f>'POSTOS SMICRE'!N27:U27</f>
        <v>0</v>
      </c>
      <c r="O29" s="876"/>
      <c r="P29" s="876"/>
      <c r="Q29" s="876"/>
      <c r="R29" s="876"/>
      <c r="S29" s="876"/>
      <c r="T29" s="876"/>
      <c r="U29" s="877"/>
    </row>
    <row r="30" spans="1:21" s="6" customFormat="1" ht="18" customHeight="1" x14ac:dyDescent="0.25">
      <c r="A30" s="53"/>
      <c r="B30" s="142"/>
      <c r="C30" s="142"/>
      <c r="D30" s="243"/>
      <c r="E30" s="132"/>
      <c r="F30" s="244"/>
      <c r="G30" s="244"/>
      <c r="H30" s="245"/>
      <c r="I30" s="133"/>
      <c r="J30" s="245"/>
      <c r="K30" s="245"/>
      <c r="L30" s="30" t="s">
        <v>419</v>
      </c>
      <c r="M30" s="30"/>
      <c r="N30" s="878">
        <f>'POSTOS SMICRE'!N28:U28</f>
        <v>0</v>
      </c>
      <c r="O30" s="879"/>
      <c r="P30" s="879"/>
      <c r="Q30" s="879"/>
      <c r="R30" s="879"/>
      <c r="S30" s="879"/>
      <c r="T30" s="879"/>
      <c r="U30" s="880"/>
    </row>
    <row r="31" spans="1:21" s="6" customFormat="1" ht="18" customHeight="1" x14ac:dyDescent="0.25">
      <c r="A31" s="53"/>
      <c r="B31" s="142"/>
      <c r="C31" s="142"/>
      <c r="D31" s="243"/>
      <c r="E31" s="132"/>
      <c r="F31" s="244"/>
      <c r="G31" s="244"/>
      <c r="H31" s="245"/>
      <c r="I31" s="133"/>
      <c r="J31" s="245"/>
      <c r="K31" s="245"/>
      <c r="L31" s="30"/>
      <c r="M31" s="30"/>
      <c r="N31" s="30"/>
      <c r="O31" s="30"/>
      <c r="P31" s="696"/>
      <c r="Q31" s="696"/>
      <c r="R31" s="696"/>
      <c r="S31" s="696"/>
      <c r="T31" s="696"/>
      <c r="U31" s="697"/>
    </row>
    <row r="32" spans="1:21" s="3" customFormat="1" ht="15" customHeight="1" x14ac:dyDescent="0.25">
      <c r="A32" s="872"/>
      <c r="B32" s="861"/>
      <c r="C32" s="863" t="s">
        <v>312</v>
      </c>
      <c r="D32" s="874" t="s">
        <v>3</v>
      </c>
      <c r="E32" s="874"/>
      <c r="F32" s="874"/>
      <c r="G32" s="814" t="s">
        <v>3</v>
      </c>
      <c r="H32" s="874" t="s">
        <v>4</v>
      </c>
      <c r="I32" s="874"/>
      <c r="J32" s="874"/>
      <c r="K32" s="874"/>
      <c r="L32" s="874"/>
      <c r="M32" s="874"/>
      <c r="N32" s="874"/>
      <c r="O32" s="874"/>
      <c r="P32" s="874"/>
      <c r="Q32" s="874"/>
      <c r="R32" s="814" t="s">
        <v>4</v>
      </c>
      <c r="S32" s="814" t="s">
        <v>186</v>
      </c>
      <c r="T32" s="814" t="s">
        <v>375</v>
      </c>
      <c r="U32" s="814" t="s">
        <v>5</v>
      </c>
    </row>
    <row r="33" spans="1:21" s="3" customFormat="1" ht="30" customHeight="1" x14ac:dyDescent="0.25">
      <c r="A33" s="872"/>
      <c r="B33" s="861"/>
      <c r="C33" s="864"/>
      <c r="D33" s="840" t="s">
        <v>6</v>
      </c>
      <c r="E33" s="866" t="s">
        <v>170</v>
      </c>
      <c r="F33" s="840" t="s">
        <v>7</v>
      </c>
      <c r="G33" s="815"/>
      <c r="H33" s="722" t="s">
        <v>326</v>
      </c>
      <c r="I33" s="781" t="s">
        <v>8</v>
      </c>
      <c r="J33" s="722" t="s">
        <v>327</v>
      </c>
      <c r="K33" s="847" t="s">
        <v>9</v>
      </c>
      <c r="L33" s="722" t="s">
        <v>328</v>
      </c>
      <c r="M33" s="723" t="s">
        <v>424</v>
      </c>
      <c r="N33" s="817" t="s">
        <v>415</v>
      </c>
      <c r="O33" s="722" t="s">
        <v>416</v>
      </c>
      <c r="P33" s="847" t="s">
        <v>162</v>
      </c>
      <c r="Q33" s="847" t="s">
        <v>163</v>
      </c>
      <c r="R33" s="815"/>
      <c r="S33" s="815"/>
      <c r="T33" s="815"/>
      <c r="U33" s="815"/>
    </row>
    <row r="34" spans="1:21" s="6" customFormat="1" ht="30" customHeight="1" x14ac:dyDescent="0.25">
      <c r="A34" s="872"/>
      <c r="B34" s="861"/>
      <c r="C34" s="864"/>
      <c r="D34" s="841"/>
      <c r="E34" s="867"/>
      <c r="F34" s="842"/>
      <c r="G34" s="815"/>
      <c r="H34" s="718">
        <f>'POSTOS SMICRE'!H13</f>
        <v>0</v>
      </c>
      <c r="I34" s="719">
        <v>4.8</v>
      </c>
      <c r="J34" s="718">
        <f>'POSTOS SMICRE'!J13</f>
        <v>0</v>
      </c>
      <c r="K34" s="847"/>
      <c r="L34" s="718">
        <f>'POSTOS SMICRE'!L13</f>
        <v>0</v>
      </c>
      <c r="M34" s="728">
        <f>'POSTOS SMICRE'!M13</f>
        <v>0</v>
      </c>
      <c r="N34" s="818"/>
      <c r="O34" s="718">
        <v>0</v>
      </c>
      <c r="P34" s="847"/>
      <c r="Q34" s="847"/>
      <c r="R34" s="815"/>
      <c r="S34" s="815"/>
      <c r="T34" s="815"/>
      <c r="U34" s="815"/>
    </row>
    <row r="35" spans="1:21" s="6" customFormat="1" ht="30" customHeight="1" x14ac:dyDescent="0.25">
      <c r="A35" s="872"/>
      <c r="B35" s="862"/>
      <c r="C35" s="865"/>
      <c r="D35" s="842"/>
      <c r="E35" s="277">
        <v>0.3</v>
      </c>
      <c r="F35" s="4">
        <f>'ENCARGOS SOCIAIS'!F63/100</f>
        <v>0</v>
      </c>
      <c r="G35" s="843"/>
      <c r="H35" s="724" t="s">
        <v>329</v>
      </c>
      <c r="I35" s="780" t="s">
        <v>347</v>
      </c>
      <c r="J35" s="722" t="s">
        <v>330</v>
      </c>
      <c r="K35" s="5" t="s">
        <v>11</v>
      </c>
      <c r="L35" s="722" t="s">
        <v>330</v>
      </c>
      <c r="M35" s="723" t="s">
        <v>330</v>
      </c>
      <c r="N35" s="883">
        <f>'POSTOS SMICRE'!N14</f>
        <v>0</v>
      </c>
      <c r="O35" s="729" t="s">
        <v>417</v>
      </c>
      <c r="P35" s="5" t="s">
        <v>11</v>
      </c>
      <c r="Q35" s="5" t="s">
        <v>11</v>
      </c>
      <c r="R35" s="843"/>
      <c r="S35" s="843"/>
      <c r="T35" s="583" t="str">
        <f>CITL!G11</f>
        <v>Município de Maringá</v>
      </c>
      <c r="U35" s="843"/>
    </row>
    <row r="36" spans="1:21" s="6" customFormat="1" ht="15" customHeight="1" x14ac:dyDescent="0.25">
      <c r="A36" s="873"/>
      <c r="B36" s="18" t="s">
        <v>388</v>
      </c>
      <c r="C36" s="204" t="s">
        <v>300</v>
      </c>
      <c r="D36" s="43" t="s">
        <v>12</v>
      </c>
      <c r="E36" s="43" t="s">
        <v>12</v>
      </c>
      <c r="F36" s="43" t="s">
        <v>12</v>
      </c>
      <c r="G36" s="43" t="s">
        <v>12</v>
      </c>
      <c r="H36" s="720">
        <f>'POSTOS SMICRE'!H15</f>
        <v>0</v>
      </c>
      <c r="I36" s="721">
        <f>'POSTOS SMICRE'!I15</f>
        <v>0</v>
      </c>
      <c r="J36" s="720">
        <f>'POSTOS SMICRE'!J15</f>
        <v>0</v>
      </c>
      <c r="K36" s="43" t="s">
        <v>12</v>
      </c>
      <c r="L36" s="720">
        <f>'POSTOS SMICRE'!L15</f>
        <v>0</v>
      </c>
      <c r="M36" s="726">
        <f>'POSTOS SMICRE'!M15</f>
        <v>0</v>
      </c>
      <c r="N36" s="884"/>
      <c r="O36" s="726">
        <v>0</v>
      </c>
      <c r="P36" s="43" t="s">
        <v>12</v>
      </c>
      <c r="Q36" s="43" t="s">
        <v>12</v>
      </c>
      <c r="R36" s="43" t="s">
        <v>12</v>
      </c>
      <c r="S36" s="43" t="s">
        <v>12</v>
      </c>
      <c r="T36" s="561">
        <f>CITL!H19</f>
        <v>0</v>
      </c>
      <c r="U36" s="43" t="s">
        <v>12</v>
      </c>
    </row>
    <row r="37" spans="1:21" s="172" customFormat="1" ht="18" customHeight="1" x14ac:dyDescent="0.2">
      <c r="A37" s="7">
        <v>10</v>
      </c>
      <c r="B37" s="46" t="s">
        <v>304</v>
      </c>
      <c r="C37" s="206">
        <v>44</v>
      </c>
      <c r="D37" s="730">
        <f>'POSTOS SMICRE'!D21</f>
        <v>0</v>
      </c>
      <c r="E37" s="166">
        <f>D37*$E$35</f>
        <v>0</v>
      </c>
      <c r="F37" s="272">
        <f>(D37+E37)*$F$14</f>
        <v>0</v>
      </c>
      <c r="G37" s="272">
        <f>ROUND((SUM(D37:F37)),2)</f>
        <v>0</v>
      </c>
      <c r="H37" s="273">
        <f>($H$34*21)-((D37)*$H$36)</f>
        <v>0</v>
      </c>
      <c r="I37" s="167">
        <f>ROUND((IF(D37&gt;0,MAX(0,(($I$34)*($I$36*21))-(6%*D37)),0)),2)</f>
        <v>0</v>
      </c>
      <c r="J37" s="242">
        <f>ROUND($J$34-($J$34*$J$36),2)</f>
        <v>0</v>
      </c>
      <c r="K37" s="273">
        <f>'INSUMOS - Período Regular'!$E$14</f>
        <v>0</v>
      </c>
      <c r="L37" s="242">
        <f>ROUND((L34/12)-((L34/12)*L36),2)</f>
        <v>0</v>
      </c>
      <c r="M37" s="242">
        <f>ROUND((M34/12)-((M34/12)*M36),2)</f>
        <v>0</v>
      </c>
      <c r="N37" s="242">
        <f>N35</f>
        <v>0</v>
      </c>
      <c r="O37" s="242">
        <f>$O$34-($O$34*$O$36)</f>
        <v>0</v>
      </c>
      <c r="P37" s="168">
        <f>'INSUMOS - Período Regular'!$G$175</f>
        <v>0</v>
      </c>
      <c r="Q37" s="168">
        <f>'INSUMOS - Período Regular'!$G$112</f>
        <v>0</v>
      </c>
      <c r="R37" s="169">
        <f>SUM(H37:Q37)</f>
        <v>0</v>
      </c>
      <c r="S37" s="170">
        <f>G37+R37</f>
        <v>0</v>
      </c>
      <c r="T37" s="170">
        <f>S37*$T$36</f>
        <v>0</v>
      </c>
      <c r="U37" s="171">
        <f>ROUND(G37+R37+T37,2)</f>
        <v>0</v>
      </c>
    </row>
    <row r="38" spans="1:21" s="172" customFormat="1" ht="18" customHeight="1" x14ac:dyDescent="0.2">
      <c r="A38" s="7">
        <v>11</v>
      </c>
      <c r="B38" s="46" t="s">
        <v>305</v>
      </c>
      <c r="C38" s="206">
        <v>44</v>
      </c>
      <c r="D38" s="730">
        <f>'POSTOS SMICRE'!D18</f>
        <v>0</v>
      </c>
      <c r="E38" s="166">
        <f>D38*$E$35</f>
        <v>0</v>
      </c>
      <c r="F38" s="272">
        <f>(D38+E38)*$F$14</f>
        <v>0</v>
      </c>
      <c r="G38" s="272">
        <f>ROUND((SUM(D38:F38)),2)</f>
        <v>0</v>
      </c>
      <c r="H38" s="273">
        <f>($H$34*21)-((D38)*$H$36)</f>
        <v>0</v>
      </c>
      <c r="I38" s="167">
        <f>ROUND((IF(D38&gt;0,MAX(0,(($I$34)*($I$36*21))-(6%*D38)),0)),2)</f>
        <v>0</v>
      </c>
      <c r="J38" s="242">
        <f>ROUND($J$34-($J$34*$J$36),2)</f>
        <v>0</v>
      </c>
      <c r="K38" s="273">
        <f>'INSUMOS - Período Regular'!$E$14</f>
        <v>0</v>
      </c>
      <c r="L38" s="242">
        <f>ROUND((L34/12)-((L34/12)*L36),2)</f>
        <v>0</v>
      </c>
      <c r="M38" s="242">
        <f>ROUND((M34/12)-((M34/12)*M36),2)</f>
        <v>0</v>
      </c>
      <c r="N38" s="242">
        <f>N35</f>
        <v>0</v>
      </c>
      <c r="O38" s="242">
        <f>$O$34-($O$34*$O$36)</f>
        <v>0</v>
      </c>
      <c r="P38" s="168">
        <f>'INSUMOS - Período Regular'!$G$175</f>
        <v>0</v>
      </c>
      <c r="Q38" s="168">
        <f>'INSUMOS - Período Regular'!$G$112</f>
        <v>0</v>
      </c>
      <c r="R38" s="169">
        <f>SUM(H38:Q38)</f>
        <v>0</v>
      </c>
      <c r="S38" s="170">
        <f>G38+R38</f>
        <v>0</v>
      </c>
      <c r="T38" s="170">
        <f>S38*$T$36</f>
        <v>0</v>
      </c>
      <c r="U38" s="171">
        <f>ROUND(G38+R38+T38,2)</f>
        <v>0</v>
      </c>
    </row>
    <row r="39" spans="1:21" s="6" customFormat="1" ht="15" x14ac:dyDescent="0.25">
      <c r="A39" s="151"/>
      <c r="B39" s="134"/>
      <c r="C39" s="134"/>
      <c r="D39" s="274"/>
      <c r="E39" s="135"/>
      <c r="F39" s="275"/>
      <c r="G39" s="275"/>
      <c r="H39" s="276"/>
      <c r="I39" s="136"/>
      <c r="J39" s="276"/>
      <c r="K39" s="276"/>
      <c r="L39" s="276"/>
      <c r="M39" s="276"/>
      <c r="N39" s="276"/>
      <c r="O39" s="276"/>
      <c r="P39" s="137"/>
      <c r="Q39" s="137"/>
      <c r="R39" s="138"/>
      <c r="S39" s="139"/>
      <c r="T39" s="139"/>
      <c r="U39" s="140"/>
    </row>
    <row r="40" spans="1:21" s="6" customFormat="1" ht="18" customHeight="1" x14ac:dyDescent="0.25">
      <c r="A40" s="53"/>
      <c r="B40" s="207"/>
      <c r="C40" s="142"/>
      <c r="D40" s="243"/>
      <c r="E40" s="132"/>
      <c r="F40" s="244"/>
      <c r="G40" s="244"/>
      <c r="H40" s="245"/>
      <c r="I40" s="133"/>
      <c r="J40" s="245"/>
      <c r="K40" s="245"/>
      <c r="L40" s="30" t="s">
        <v>418</v>
      </c>
      <c r="M40" s="30"/>
      <c r="N40" s="875">
        <f>'POSTOS SMICRE'!N27:U27</f>
        <v>0</v>
      </c>
      <c r="O40" s="876"/>
      <c r="P40" s="876"/>
      <c r="Q40" s="876"/>
      <c r="R40" s="876"/>
      <c r="S40" s="876"/>
      <c r="T40" s="876"/>
      <c r="U40" s="877"/>
    </row>
    <row r="41" spans="1:21" s="6" customFormat="1" ht="18" customHeight="1" x14ac:dyDescent="0.25">
      <c r="A41" s="53"/>
      <c r="B41" s="142"/>
      <c r="C41" s="142"/>
      <c r="D41" s="243"/>
      <c r="E41" s="132"/>
      <c r="F41" s="244"/>
      <c r="G41" s="244"/>
      <c r="H41" s="245"/>
      <c r="I41" s="133"/>
      <c r="J41" s="245"/>
      <c r="K41" s="245"/>
      <c r="L41" s="30" t="s">
        <v>419</v>
      </c>
      <c r="M41" s="30"/>
      <c r="N41" s="878">
        <f>'POSTOS SMICRE'!N28:U28</f>
        <v>0</v>
      </c>
      <c r="O41" s="879"/>
      <c r="P41" s="879"/>
      <c r="Q41" s="879"/>
      <c r="R41" s="879"/>
      <c r="S41" s="879"/>
      <c r="T41" s="879"/>
      <c r="U41" s="880"/>
    </row>
    <row r="42" spans="1:21" s="6" customFormat="1" ht="15" x14ac:dyDescent="0.25">
      <c r="A42" s="53"/>
      <c r="B42" s="695"/>
      <c r="D42" s="246"/>
      <c r="E42" s="143"/>
      <c r="F42" s="247"/>
      <c r="G42" s="247"/>
      <c r="H42" s="248"/>
      <c r="I42" s="144"/>
      <c r="J42" s="248"/>
      <c r="K42" s="248"/>
      <c r="L42" s="248"/>
      <c r="M42" s="248"/>
      <c r="N42" s="248"/>
      <c r="O42" s="248"/>
      <c r="P42" s="145"/>
      <c r="Q42" s="145"/>
      <c r="R42" s="146"/>
      <c r="S42" s="147"/>
      <c r="T42" s="147"/>
      <c r="U42" s="148"/>
    </row>
    <row r="43" spans="1:21" s="3" customFormat="1" ht="15" customHeight="1" x14ac:dyDescent="0.25">
      <c r="A43" s="872"/>
      <c r="B43" s="861"/>
      <c r="C43" s="863" t="s">
        <v>312</v>
      </c>
      <c r="D43" s="874" t="s">
        <v>3</v>
      </c>
      <c r="E43" s="874"/>
      <c r="F43" s="874"/>
      <c r="G43" s="814" t="s">
        <v>3</v>
      </c>
      <c r="H43" s="874" t="s">
        <v>4</v>
      </c>
      <c r="I43" s="874"/>
      <c r="J43" s="874"/>
      <c r="K43" s="874"/>
      <c r="L43" s="874"/>
      <c r="M43" s="874"/>
      <c r="N43" s="874"/>
      <c r="O43" s="874"/>
      <c r="P43" s="874"/>
      <c r="Q43" s="874"/>
      <c r="R43" s="814" t="s">
        <v>4</v>
      </c>
      <c r="S43" s="814" t="s">
        <v>186</v>
      </c>
      <c r="T43" s="814" t="s">
        <v>375</v>
      </c>
      <c r="U43" s="814" t="s">
        <v>5</v>
      </c>
    </row>
    <row r="44" spans="1:21" s="3" customFormat="1" ht="30" customHeight="1" x14ac:dyDescent="0.25">
      <c r="A44" s="872"/>
      <c r="B44" s="861"/>
      <c r="C44" s="864"/>
      <c r="D44" s="840" t="s">
        <v>6</v>
      </c>
      <c r="E44" s="866" t="s">
        <v>170</v>
      </c>
      <c r="F44" s="840" t="s">
        <v>7</v>
      </c>
      <c r="G44" s="815"/>
      <c r="H44" s="722" t="s">
        <v>326</v>
      </c>
      <c r="I44" s="781" t="s">
        <v>8</v>
      </c>
      <c r="J44" s="722" t="s">
        <v>327</v>
      </c>
      <c r="K44" s="847" t="s">
        <v>9</v>
      </c>
      <c r="L44" s="722" t="s">
        <v>328</v>
      </c>
      <c r="M44" s="723" t="s">
        <v>424</v>
      </c>
      <c r="N44" s="817" t="s">
        <v>415</v>
      </c>
      <c r="O44" s="722" t="s">
        <v>416</v>
      </c>
      <c r="P44" s="847" t="s">
        <v>162</v>
      </c>
      <c r="Q44" s="847" t="s">
        <v>163</v>
      </c>
      <c r="R44" s="815"/>
      <c r="S44" s="815"/>
      <c r="T44" s="815"/>
      <c r="U44" s="815"/>
    </row>
    <row r="45" spans="1:21" s="6" customFormat="1" ht="30" customHeight="1" x14ac:dyDescent="0.25">
      <c r="A45" s="872"/>
      <c r="B45" s="861"/>
      <c r="C45" s="864"/>
      <c r="D45" s="841"/>
      <c r="E45" s="867"/>
      <c r="F45" s="842"/>
      <c r="G45" s="815"/>
      <c r="H45" s="718">
        <f>'POSTOS SMICRE'!H13</f>
        <v>0</v>
      </c>
      <c r="I45" s="719">
        <v>4.8</v>
      </c>
      <c r="J45" s="718">
        <f>'POSTOS SMICRE'!J13</f>
        <v>0</v>
      </c>
      <c r="K45" s="847"/>
      <c r="L45" s="718">
        <f>'POSTOS SMICRE'!L13</f>
        <v>0</v>
      </c>
      <c r="M45" s="728">
        <f>'POSTOS SMICRE'!M13</f>
        <v>0</v>
      </c>
      <c r="N45" s="818"/>
      <c r="O45" s="718">
        <v>0</v>
      </c>
      <c r="P45" s="847"/>
      <c r="Q45" s="847"/>
      <c r="R45" s="815"/>
      <c r="S45" s="815"/>
      <c r="T45" s="815"/>
      <c r="U45" s="815"/>
    </row>
    <row r="46" spans="1:21" s="6" customFormat="1" ht="30" customHeight="1" x14ac:dyDescent="0.25">
      <c r="A46" s="872"/>
      <c r="B46" s="862"/>
      <c r="C46" s="865"/>
      <c r="D46" s="842"/>
      <c r="E46" s="277">
        <v>0.3</v>
      </c>
      <c r="F46" s="4">
        <f>'ENCARGOS SOCIAIS'!F63/100</f>
        <v>0</v>
      </c>
      <c r="G46" s="843"/>
      <c r="H46" s="724" t="s">
        <v>329</v>
      </c>
      <c r="I46" s="780" t="s">
        <v>347</v>
      </c>
      <c r="J46" s="722" t="s">
        <v>330</v>
      </c>
      <c r="K46" s="5" t="s">
        <v>11</v>
      </c>
      <c r="L46" s="722" t="s">
        <v>330</v>
      </c>
      <c r="M46" s="723" t="s">
        <v>330</v>
      </c>
      <c r="N46" s="883">
        <f>'POSTOS SMICRE'!N14</f>
        <v>0</v>
      </c>
      <c r="O46" s="729" t="s">
        <v>417</v>
      </c>
      <c r="P46" s="5" t="s">
        <v>11</v>
      </c>
      <c r="Q46" s="5" t="s">
        <v>11</v>
      </c>
      <c r="R46" s="843"/>
      <c r="S46" s="843"/>
      <c r="T46" s="583" t="str">
        <f>CITL!J11</f>
        <v>Município de Londrina</v>
      </c>
      <c r="U46" s="843"/>
    </row>
    <row r="47" spans="1:21" s="6" customFormat="1" ht="15" customHeight="1" x14ac:dyDescent="0.25">
      <c r="A47" s="873"/>
      <c r="B47" s="18" t="s">
        <v>389</v>
      </c>
      <c r="C47" s="204" t="s">
        <v>300</v>
      </c>
      <c r="D47" s="43" t="s">
        <v>12</v>
      </c>
      <c r="E47" s="43" t="s">
        <v>12</v>
      </c>
      <c r="F47" s="43" t="s">
        <v>12</v>
      </c>
      <c r="G47" s="43" t="s">
        <v>12</v>
      </c>
      <c r="H47" s="720">
        <f>'POSTOS SMICRE'!H15</f>
        <v>0</v>
      </c>
      <c r="I47" s="721">
        <f>'POSTOS SMICRE'!I15</f>
        <v>0</v>
      </c>
      <c r="J47" s="720">
        <f>'POSTOS SMICRE'!J15</f>
        <v>0</v>
      </c>
      <c r="K47" s="43" t="s">
        <v>12</v>
      </c>
      <c r="L47" s="720">
        <f>'POSTOS SMICRE'!L15</f>
        <v>0</v>
      </c>
      <c r="M47" s="726">
        <f>'POSTOS SMICRE'!M15</f>
        <v>0</v>
      </c>
      <c r="N47" s="884"/>
      <c r="O47" s="726">
        <v>0</v>
      </c>
      <c r="P47" s="43" t="s">
        <v>12</v>
      </c>
      <c r="Q47" s="43" t="s">
        <v>12</v>
      </c>
      <c r="R47" s="43" t="s">
        <v>12</v>
      </c>
      <c r="S47" s="43" t="s">
        <v>12</v>
      </c>
      <c r="T47" s="561">
        <f>CITL!K19</f>
        <v>0</v>
      </c>
      <c r="U47" s="43" t="s">
        <v>12</v>
      </c>
    </row>
    <row r="48" spans="1:21" s="172" customFormat="1" ht="18" customHeight="1" x14ac:dyDescent="0.2">
      <c r="A48" s="7">
        <v>12</v>
      </c>
      <c r="B48" s="46" t="s">
        <v>306</v>
      </c>
      <c r="C48" s="206">
        <v>44</v>
      </c>
      <c r="D48" s="731">
        <f>'POSTOS SMICRE'!D21</f>
        <v>0</v>
      </c>
      <c r="E48" s="166">
        <f>D48*$E$46</f>
        <v>0</v>
      </c>
      <c r="F48" s="272">
        <f>(D48+E48)*$F$14</f>
        <v>0</v>
      </c>
      <c r="G48" s="272">
        <f>ROUND((SUM(D48:F48)),2)</f>
        <v>0</v>
      </c>
      <c r="H48" s="273">
        <f>($H$45*21)-((D48)*$H$47)</f>
        <v>0</v>
      </c>
      <c r="I48" s="167">
        <f>ROUND((IF(D48&gt;0,MAX(0,(($I$45)*($I$47*21))-(6%*D48)),0)),2)</f>
        <v>0</v>
      </c>
      <c r="J48" s="242">
        <f>ROUND($J$45-($J$45*$J$47),2)</f>
        <v>0</v>
      </c>
      <c r="K48" s="273">
        <f>'INSUMOS - Período Regular'!$E$14</f>
        <v>0</v>
      </c>
      <c r="L48" s="242">
        <f>ROUND((L45/12)-((L45/12)*L47),2)</f>
        <v>0</v>
      </c>
      <c r="M48" s="242">
        <f>ROUND((M45/12)-((M45/12)*M47),2)</f>
        <v>0</v>
      </c>
      <c r="N48" s="242">
        <f>N46</f>
        <v>0</v>
      </c>
      <c r="O48" s="242">
        <f>$O$45-($O$45*$O$47)</f>
        <v>0</v>
      </c>
      <c r="P48" s="168">
        <f>'INSUMOS - Período Regular'!$G$175</f>
        <v>0</v>
      </c>
      <c r="Q48" s="168">
        <f>'INSUMOS - Período Regular'!$G$112</f>
        <v>0</v>
      </c>
      <c r="R48" s="169">
        <f>SUM(H48:Q48)</f>
        <v>0</v>
      </c>
      <c r="S48" s="170">
        <f>G48+R48</f>
        <v>0</v>
      </c>
      <c r="T48" s="170">
        <f>S48*$T$47</f>
        <v>0</v>
      </c>
      <c r="U48" s="171">
        <f>ROUND(G48+R48+T48,2)</f>
        <v>0</v>
      </c>
    </row>
    <row r="49" spans="1:21" s="172" customFormat="1" ht="18" customHeight="1" x14ac:dyDescent="0.2">
      <c r="A49" s="7">
        <v>13</v>
      </c>
      <c r="B49" s="46" t="s">
        <v>307</v>
      </c>
      <c r="C49" s="206">
        <v>44</v>
      </c>
      <c r="D49" s="731">
        <f>'POSTOS SMICRE'!D18</f>
        <v>0</v>
      </c>
      <c r="E49" s="166">
        <f>D49*$E$46</f>
        <v>0</v>
      </c>
      <c r="F49" s="272">
        <f>(D49+E49)*$F$14</f>
        <v>0</v>
      </c>
      <c r="G49" s="272">
        <f>ROUND((SUM(D49:F49)),2)</f>
        <v>0</v>
      </c>
      <c r="H49" s="273">
        <f>($H$45*21)-((D49)*$H$47)</f>
        <v>0</v>
      </c>
      <c r="I49" s="167">
        <f>ROUND((IF(D49&gt;0,MAX(0,(($I$45)*($I$47*21))-(6%*D49)),0)),2)</f>
        <v>0</v>
      </c>
      <c r="J49" s="242">
        <f>ROUND($J$45-($J$45*$J$47),2)</f>
        <v>0</v>
      </c>
      <c r="K49" s="273">
        <f>'INSUMOS - Período Regular'!$E$14</f>
        <v>0</v>
      </c>
      <c r="L49" s="242">
        <f>ROUND((L45/12)-((L45/12)*L47),2)</f>
        <v>0</v>
      </c>
      <c r="M49" s="242">
        <f>ROUND((M45/12)-((M45/12)*M47),2)</f>
        <v>0</v>
      </c>
      <c r="N49" s="242">
        <f>N46</f>
        <v>0</v>
      </c>
      <c r="O49" s="242">
        <f>$O$45-($O$45*$O$47)</f>
        <v>0</v>
      </c>
      <c r="P49" s="168">
        <f>'INSUMOS - Período Regular'!$G$175</f>
        <v>0</v>
      </c>
      <c r="Q49" s="168">
        <f>'INSUMOS - Período Regular'!$G$112</f>
        <v>0</v>
      </c>
      <c r="R49" s="169">
        <f>SUM(H49:Q49)</f>
        <v>0</v>
      </c>
      <c r="S49" s="170">
        <f>G49+R49</f>
        <v>0</v>
      </c>
      <c r="T49" s="170">
        <f>S49*$T$47</f>
        <v>0</v>
      </c>
      <c r="U49" s="171">
        <f>ROUND(G49+R49+T49,2)</f>
        <v>0</v>
      </c>
    </row>
    <row r="50" spans="1:21" s="6" customFormat="1" ht="15" x14ac:dyDescent="0.25">
      <c r="A50" s="151"/>
      <c r="B50" s="134"/>
      <c r="C50" s="134"/>
      <c r="D50" s="274"/>
      <c r="E50" s="135"/>
      <c r="F50" s="275"/>
      <c r="G50" s="275"/>
      <c r="H50" s="276"/>
      <c r="I50" s="136"/>
      <c r="J50" s="276"/>
      <c r="K50" s="276"/>
      <c r="L50" s="276"/>
      <c r="M50" s="276"/>
      <c r="N50" s="276"/>
      <c r="O50" s="276"/>
      <c r="P50" s="137"/>
      <c r="Q50" s="137"/>
      <c r="R50" s="138"/>
      <c r="S50" s="139"/>
      <c r="T50" s="139"/>
      <c r="U50" s="140"/>
    </row>
    <row r="51" spans="1:21" s="6" customFormat="1" ht="18" customHeight="1" x14ac:dyDescent="0.25">
      <c r="A51" s="53"/>
      <c r="B51" s="142"/>
      <c r="C51" s="142"/>
      <c r="D51" s="243"/>
      <c r="E51" s="132"/>
      <c r="F51" s="244"/>
      <c r="G51" s="244"/>
      <c r="H51" s="245"/>
      <c r="I51" s="133"/>
      <c r="J51" s="245"/>
      <c r="K51" s="245"/>
      <c r="L51" s="30" t="s">
        <v>418</v>
      </c>
      <c r="M51" s="30"/>
      <c r="N51" s="875">
        <f>'POSTOS SMICRE'!N27:U27</f>
        <v>0</v>
      </c>
      <c r="O51" s="876"/>
      <c r="P51" s="876"/>
      <c r="Q51" s="876"/>
      <c r="R51" s="876"/>
      <c r="S51" s="876"/>
      <c r="T51" s="876"/>
      <c r="U51" s="877"/>
    </row>
    <row r="52" spans="1:21" s="6" customFormat="1" ht="18" customHeight="1" x14ac:dyDescent="0.25">
      <c r="A52" s="53"/>
      <c r="B52" s="207"/>
      <c r="C52" s="142"/>
      <c r="D52" s="243"/>
      <c r="E52" s="132"/>
      <c r="F52" s="244"/>
      <c r="G52" s="244"/>
      <c r="H52" s="245"/>
      <c r="I52" s="133"/>
      <c r="J52" s="245"/>
      <c r="K52" s="245"/>
      <c r="L52" s="30" t="s">
        <v>419</v>
      </c>
      <c r="M52" s="30"/>
      <c r="N52" s="878">
        <f>'POSTOS SMICRE'!N28:U28</f>
        <v>0</v>
      </c>
      <c r="O52" s="879"/>
      <c r="P52" s="879"/>
      <c r="Q52" s="879"/>
      <c r="R52" s="879"/>
      <c r="S52" s="879"/>
      <c r="T52" s="879"/>
      <c r="U52" s="880"/>
    </row>
    <row r="53" spans="1:21" s="6" customFormat="1" ht="15" x14ac:dyDescent="0.25">
      <c r="A53" s="53"/>
      <c r="B53" s="695"/>
      <c r="D53" s="246"/>
      <c r="E53" s="143"/>
      <c r="F53" s="247"/>
      <c r="G53" s="247"/>
      <c r="H53" s="248"/>
      <c r="I53" s="144"/>
      <c r="J53" s="248"/>
      <c r="K53" s="248"/>
      <c r="L53" s="248"/>
      <c r="M53" s="248"/>
      <c r="N53" s="248"/>
      <c r="O53" s="248"/>
      <c r="P53" s="145"/>
      <c r="Q53" s="145"/>
      <c r="R53" s="146"/>
      <c r="S53" s="147"/>
      <c r="T53" s="147"/>
      <c r="U53" s="148"/>
    </row>
    <row r="54" spans="1:21" s="3" customFormat="1" ht="15" customHeight="1" x14ac:dyDescent="0.25">
      <c r="A54" s="872"/>
      <c r="B54" s="861"/>
      <c r="C54" s="863" t="s">
        <v>312</v>
      </c>
      <c r="D54" s="874" t="s">
        <v>3</v>
      </c>
      <c r="E54" s="874"/>
      <c r="F54" s="874"/>
      <c r="G54" s="814" t="s">
        <v>3</v>
      </c>
      <c r="H54" s="874" t="s">
        <v>4</v>
      </c>
      <c r="I54" s="874"/>
      <c r="J54" s="874"/>
      <c r="K54" s="874"/>
      <c r="L54" s="874"/>
      <c r="M54" s="874"/>
      <c r="N54" s="874"/>
      <c r="O54" s="874"/>
      <c r="P54" s="874"/>
      <c r="Q54" s="874"/>
      <c r="R54" s="814" t="s">
        <v>4</v>
      </c>
      <c r="S54" s="814" t="s">
        <v>186</v>
      </c>
      <c r="T54" s="814" t="s">
        <v>375</v>
      </c>
      <c r="U54" s="814" t="s">
        <v>5</v>
      </c>
    </row>
    <row r="55" spans="1:21" s="3" customFormat="1" ht="30" customHeight="1" x14ac:dyDescent="0.25">
      <c r="A55" s="872"/>
      <c r="B55" s="861"/>
      <c r="C55" s="864"/>
      <c r="D55" s="840" t="s">
        <v>6</v>
      </c>
      <c r="E55" s="866" t="s">
        <v>170</v>
      </c>
      <c r="F55" s="840" t="s">
        <v>7</v>
      </c>
      <c r="G55" s="815"/>
      <c r="H55" s="722" t="s">
        <v>326</v>
      </c>
      <c r="I55" s="781" t="s">
        <v>8</v>
      </c>
      <c r="J55" s="722" t="s">
        <v>327</v>
      </c>
      <c r="K55" s="847" t="s">
        <v>9</v>
      </c>
      <c r="L55" s="722" t="s">
        <v>328</v>
      </c>
      <c r="M55" s="723" t="s">
        <v>424</v>
      </c>
      <c r="N55" s="817" t="s">
        <v>415</v>
      </c>
      <c r="O55" s="722" t="s">
        <v>416</v>
      </c>
      <c r="P55" s="847" t="s">
        <v>162</v>
      </c>
      <c r="Q55" s="847" t="s">
        <v>163</v>
      </c>
      <c r="R55" s="815"/>
      <c r="S55" s="815"/>
      <c r="T55" s="815"/>
      <c r="U55" s="815"/>
    </row>
    <row r="56" spans="1:21" s="6" customFormat="1" ht="30" customHeight="1" x14ac:dyDescent="0.25">
      <c r="A56" s="872"/>
      <c r="B56" s="861"/>
      <c r="C56" s="865"/>
      <c r="D56" s="841"/>
      <c r="E56" s="867"/>
      <c r="F56" s="842"/>
      <c r="G56" s="815"/>
      <c r="H56" s="718">
        <f>'POSTOS SMICRE'!H13</f>
        <v>0</v>
      </c>
      <c r="I56" s="719">
        <v>5.0999999999999996</v>
      </c>
      <c r="J56" s="718">
        <f>'POSTOS SMICRE'!J13</f>
        <v>0</v>
      </c>
      <c r="K56" s="847"/>
      <c r="L56" s="718">
        <f>'POSTOS SMICRE'!L13</f>
        <v>0</v>
      </c>
      <c r="M56" s="728">
        <f>'POSTOS SMICRE'!M13</f>
        <v>0</v>
      </c>
      <c r="N56" s="818"/>
      <c r="O56" s="718">
        <v>0</v>
      </c>
      <c r="P56" s="847"/>
      <c r="Q56" s="847"/>
      <c r="R56" s="815"/>
      <c r="S56" s="815"/>
      <c r="T56" s="815"/>
      <c r="U56" s="815"/>
    </row>
    <row r="57" spans="1:21" s="6" customFormat="1" ht="30" customHeight="1" x14ac:dyDescent="0.25">
      <c r="A57" s="872"/>
      <c r="B57" s="862"/>
      <c r="C57" s="218" t="s">
        <v>300</v>
      </c>
      <c r="D57" s="842"/>
      <c r="E57" s="277">
        <v>0.3</v>
      </c>
      <c r="F57" s="4">
        <f>'ENCARGOS SOCIAIS'!F63/100</f>
        <v>0</v>
      </c>
      <c r="G57" s="843"/>
      <c r="H57" s="724" t="s">
        <v>329</v>
      </c>
      <c r="I57" s="780" t="s">
        <v>347</v>
      </c>
      <c r="J57" s="722" t="s">
        <v>330</v>
      </c>
      <c r="K57" s="5" t="s">
        <v>11</v>
      </c>
      <c r="L57" s="722" t="s">
        <v>330</v>
      </c>
      <c r="M57" s="723" t="s">
        <v>330</v>
      </c>
      <c r="N57" s="883">
        <f>'POSTOS SMICRE'!N14</f>
        <v>0</v>
      </c>
      <c r="O57" s="729" t="s">
        <v>417</v>
      </c>
      <c r="P57" s="5" t="s">
        <v>11</v>
      </c>
      <c r="Q57" s="5" t="s">
        <v>11</v>
      </c>
      <c r="R57" s="843"/>
      <c r="S57" s="843"/>
      <c r="T57" s="583" t="str">
        <f>CITL!A22</f>
        <v>Município de Paranavaí</v>
      </c>
      <c r="U57" s="843"/>
    </row>
    <row r="58" spans="1:21" s="6" customFormat="1" ht="15" customHeight="1" x14ac:dyDescent="0.25">
      <c r="A58" s="873"/>
      <c r="B58" s="208" t="s">
        <v>390</v>
      </c>
      <c r="C58" s="204"/>
      <c r="D58" s="43" t="s">
        <v>12</v>
      </c>
      <c r="E58" s="43" t="s">
        <v>12</v>
      </c>
      <c r="F58" s="43" t="s">
        <v>12</v>
      </c>
      <c r="G58" s="43" t="s">
        <v>12</v>
      </c>
      <c r="H58" s="720">
        <f>'POSTOS SMICRE'!H15</f>
        <v>0</v>
      </c>
      <c r="I58" s="721">
        <f>'POSTOS SMICRE'!I15</f>
        <v>0</v>
      </c>
      <c r="J58" s="720">
        <f>'POSTOS SMICRE'!J15</f>
        <v>0</v>
      </c>
      <c r="K58" s="43" t="s">
        <v>12</v>
      </c>
      <c r="L58" s="720">
        <f>'POSTOS SMICRE'!L15</f>
        <v>0</v>
      </c>
      <c r="M58" s="726">
        <f>'POSTOS SMICRE'!M15</f>
        <v>0</v>
      </c>
      <c r="N58" s="884"/>
      <c r="O58" s="726">
        <v>0</v>
      </c>
      <c r="P58" s="43" t="s">
        <v>12</v>
      </c>
      <c r="Q58" s="43" t="s">
        <v>12</v>
      </c>
      <c r="R58" s="43" t="s">
        <v>12</v>
      </c>
      <c r="S58" s="43" t="s">
        <v>12</v>
      </c>
      <c r="T58" s="561">
        <f>CITL!B30</f>
        <v>0</v>
      </c>
      <c r="U58" s="43" t="s">
        <v>12</v>
      </c>
    </row>
    <row r="59" spans="1:21" s="172" customFormat="1" ht="18" customHeight="1" x14ac:dyDescent="0.2">
      <c r="A59" s="7">
        <v>14</v>
      </c>
      <c r="B59" s="46" t="s">
        <v>308</v>
      </c>
      <c r="C59" s="206">
        <v>44</v>
      </c>
      <c r="D59" s="727">
        <f>'POSTOS SMICRE'!D21</f>
        <v>0</v>
      </c>
      <c r="E59" s="166">
        <f>D59*$E$14</f>
        <v>0</v>
      </c>
      <c r="F59" s="272">
        <f>(D59+E59)*$F$14</f>
        <v>0</v>
      </c>
      <c r="G59" s="272">
        <f>ROUND((SUM(D59:F59)),2)</f>
        <v>0</v>
      </c>
      <c r="H59" s="273">
        <f>($H$56*21)-((D59)*$H$58)</f>
        <v>0</v>
      </c>
      <c r="I59" s="167">
        <f>ROUND((IF(D59&gt;0,MAX(0,(($I$56)*($I$58*21))-(6%*D59)),0)),2)</f>
        <v>0</v>
      </c>
      <c r="J59" s="242">
        <f>ROUND(J56-(J56*J58),2)</f>
        <v>0</v>
      </c>
      <c r="K59" s="273">
        <f>'INSUMOS - Período Regular'!$E$14</f>
        <v>0</v>
      </c>
      <c r="L59" s="242">
        <f>ROUND((L56/12)-((L56/12)*L58),2)</f>
        <v>0</v>
      </c>
      <c r="M59" s="242">
        <f>ROUND((M56/12)-((M56/12)*M58),2)</f>
        <v>0</v>
      </c>
      <c r="N59" s="242">
        <f>N57</f>
        <v>0</v>
      </c>
      <c r="O59" s="242">
        <f>$O$56-($O$56*$O$58)</f>
        <v>0</v>
      </c>
      <c r="P59" s="168">
        <f>'INSUMOS - Período Regular'!$G$175</f>
        <v>0</v>
      </c>
      <c r="Q59" s="168">
        <f>'INSUMOS - Período Regular'!$G$112</f>
        <v>0</v>
      </c>
      <c r="R59" s="169">
        <f>SUM(H59:Q59)</f>
        <v>0</v>
      </c>
      <c r="S59" s="170">
        <f>G59+R59</f>
        <v>0</v>
      </c>
      <c r="T59" s="170">
        <f>S59*$T$58</f>
        <v>0</v>
      </c>
      <c r="U59" s="171">
        <f>ROUND(G59+R59+T59,2)</f>
        <v>0</v>
      </c>
    </row>
    <row r="60" spans="1:21" s="6" customFormat="1" ht="15" x14ac:dyDescent="0.25">
      <c r="A60" s="151"/>
      <c r="B60" s="134"/>
      <c r="C60" s="134"/>
      <c r="D60" s="274"/>
      <c r="E60" s="135"/>
      <c r="F60" s="275"/>
      <c r="G60" s="275"/>
      <c r="H60" s="276"/>
      <c r="I60" s="136"/>
      <c r="J60" s="276"/>
      <c r="K60" s="276"/>
      <c r="L60" s="276"/>
      <c r="M60" s="276"/>
      <c r="N60" s="276"/>
      <c r="O60" s="699"/>
      <c r="P60" s="137"/>
      <c r="Q60" s="137"/>
      <c r="R60" s="138"/>
      <c r="S60" s="139"/>
      <c r="T60" s="139"/>
      <c r="U60" s="140"/>
    </row>
    <row r="61" spans="1:21" s="6" customFormat="1" ht="18" customHeight="1" x14ac:dyDescent="0.25">
      <c r="A61" s="53"/>
      <c r="B61" s="142"/>
      <c r="C61" s="142"/>
      <c r="D61" s="243"/>
      <c r="E61" s="132"/>
      <c r="F61" s="244"/>
      <c r="G61" s="244"/>
      <c r="H61" s="245"/>
      <c r="I61" s="133"/>
      <c r="J61" s="245"/>
      <c r="K61" s="245"/>
      <c r="L61" s="30" t="s">
        <v>418</v>
      </c>
      <c r="M61" s="30"/>
      <c r="N61" s="875">
        <f>'POSTOS SMICRE'!N27:U27</f>
        <v>0</v>
      </c>
      <c r="O61" s="876"/>
      <c r="P61" s="876"/>
      <c r="Q61" s="876"/>
      <c r="R61" s="876"/>
      <c r="S61" s="876"/>
      <c r="T61" s="876"/>
      <c r="U61" s="877"/>
    </row>
    <row r="62" spans="1:21" s="6" customFormat="1" ht="18" customHeight="1" x14ac:dyDescent="0.25">
      <c r="A62" s="53"/>
      <c r="B62" s="207"/>
      <c r="C62" s="142"/>
      <c r="D62" s="243"/>
      <c r="E62" s="132"/>
      <c r="F62" s="244"/>
      <c r="G62" s="244"/>
      <c r="H62" s="245"/>
      <c r="I62" s="133"/>
      <c r="J62" s="245"/>
      <c r="K62" s="245"/>
      <c r="L62" s="30" t="s">
        <v>419</v>
      </c>
      <c r="M62" s="30"/>
      <c r="N62" s="878">
        <f>'POSTOS SMICRE'!N28:U28</f>
        <v>0</v>
      </c>
      <c r="O62" s="879"/>
      <c r="P62" s="879"/>
      <c r="Q62" s="879"/>
      <c r="R62" s="879"/>
      <c r="S62" s="879"/>
      <c r="T62" s="879"/>
      <c r="U62" s="880"/>
    </row>
    <row r="63" spans="1:21" s="17" customFormat="1" ht="30" customHeight="1" thickBot="1" x14ac:dyDescent="0.35">
      <c r="A63" s="39" t="s">
        <v>38</v>
      </c>
      <c r="B63" s="40"/>
      <c r="C63" s="40"/>
      <c r="D63" s="40"/>
      <c r="E63" s="40"/>
      <c r="F63" s="40"/>
      <c r="G63" s="40"/>
      <c r="H63" s="40"/>
      <c r="I63" s="40"/>
      <c r="J63" s="40"/>
      <c r="K63" s="40"/>
      <c r="L63" s="40"/>
      <c r="M63" s="40"/>
      <c r="N63" s="40"/>
      <c r="O63" s="40"/>
      <c r="P63" s="40"/>
      <c r="Q63" s="40"/>
      <c r="R63" s="40"/>
      <c r="S63" s="40"/>
      <c r="T63" s="40"/>
      <c r="U63" s="40"/>
    </row>
    <row r="64" spans="1:21" s="17" customFormat="1" ht="15" customHeight="1" thickTop="1" x14ac:dyDescent="0.25">
      <c r="A64" s="20"/>
      <c r="B64" s="251"/>
      <c r="C64" s="251"/>
      <c r="D64" s="250"/>
      <c r="E64" s="21"/>
      <c r="F64" s="250"/>
      <c r="G64" s="250"/>
      <c r="H64" s="22"/>
      <c r="I64" s="23"/>
      <c r="J64" s="23"/>
      <c r="K64" s="22"/>
      <c r="L64" s="24"/>
      <c r="M64" s="24"/>
      <c r="N64" s="24"/>
      <c r="O64" s="24"/>
      <c r="P64" s="23"/>
      <c r="Q64" s="24"/>
      <c r="R64" s="23"/>
      <c r="S64" s="24"/>
      <c r="T64" s="23"/>
      <c r="U64" s="24"/>
    </row>
    <row r="65" spans="1:21" s="17" customFormat="1" ht="30" customHeight="1" x14ac:dyDescent="0.25">
      <c r="A65" s="20"/>
      <c r="B65" s="251"/>
      <c r="C65" s="891" t="s">
        <v>312</v>
      </c>
      <c r="D65" s="891" t="s">
        <v>92</v>
      </c>
      <c r="E65" s="889" t="s">
        <v>93</v>
      </c>
      <c r="F65" s="889" t="s">
        <v>94</v>
      </c>
      <c r="G65" s="890" t="s">
        <v>95</v>
      </c>
      <c r="H65" s="890" t="s">
        <v>96</v>
      </c>
      <c r="I65" s="892" t="s">
        <v>359</v>
      </c>
      <c r="J65" s="894" t="s">
        <v>401</v>
      </c>
      <c r="K65" s="894" t="s">
        <v>402</v>
      </c>
      <c r="L65" s="890" t="s">
        <v>97</v>
      </c>
      <c r="M65" s="890"/>
      <c r="N65" s="890"/>
      <c r="O65" s="698"/>
      <c r="P65" s="586"/>
      <c r="Q65" s="586"/>
      <c r="R65" s="23"/>
      <c r="S65" s="24"/>
      <c r="T65" s="23"/>
      <c r="U65" s="24"/>
    </row>
    <row r="66" spans="1:21" s="17" customFormat="1" ht="15" customHeight="1" x14ac:dyDescent="0.25">
      <c r="A66" s="118"/>
      <c r="B66" s="18" t="s">
        <v>311</v>
      </c>
      <c r="C66" s="891"/>
      <c r="D66" s="891"/>
      <c r="E66" s="889"/>
      <c r="F66" s="889"/>
      <c r="G66" s="890"/>
      <c r="H66" s="890"/>
      <c r="I66" s="893"/>
      <c r="J66" s="895"/>
      <c r="K66" s="895"/>
      <c r="L66" s="890"/>
      <c r="M66" s="890"/>
      <c r="N66" s="890"/>
      <c r="O66" s="698"/>
      <c r="P66" s="586"/>
      <c r="Q66" s="586"/>
      <c r="R66" s="38"/>
      <c r="S66" s="857"/>
      <c r="T66" s="857"/>
      <c r="U66" s="857"/>
    </row>
    <row r="67" spans="1:21" s="17" customFormat="1" ht="20.100000000000001" customHeight="1" x14ac:dyDescent="0.25">
      <c r="A67" s="7">
        <f>A16</f>
        <v>7</v>
      </c>
      <c r="B67" s="13" t="str">
        <f>B16</f>
        <v>Encarregado B - Com CNH categoria C - PSR Sede/SMIN</v>
      </c>
      <c r="C67" s="211">
        <v>44</v>
      </c>
      <c r="D67" s="121">
        <f>U16</f>
        <v>0</v>
      </c>
      <c r="E67" s="91">
        <v>4</v>
      </c>
      <c r="F67" s="119">
        <f t="shared" ref="F67:F73" si="0">D67*E67</f>
        <v>0</v>
      </c>
      <c r="G67" s="92"/>
      <c r="H67" s="92"/>
      <c r="I67" s="520">
        <v>25</v>
      </c>
      <c r="J67" s="93"/>
      <c r="K67" s="119">
        <f t="shared" ref="K67:K73" si="1">ROUND(D67/30,2)</f>
        <v>0</v>
      </c>
      <c r="L67" s="839">
        <f t="shared" ref="L67:L73" si="2">(F67*I67)+((K67*J67)*E67)</f>
        <v>0</v>
      </c>
      <c r="M67" s="839"/>
      <c r="N67" s="839"/>
      <c r="O67" s="589"/>
      <c r="P67" s="587"/>
      <c r="Q67" s="587"/>
      <c r="R67" s="38"/>
      <c r="S67" s="858"/>
      <c r="T67" s="858"/>
      <c r="U67" s="858"/>
    </row>
    <row r="68" spans="1:21" s="17" customFormat="1" ht="20.100000000000001" customHeight="1" x14ac:dyDescent="0.25">
      <c r="A68" s="7">
        <f>A26</f>
        <v>8</v>
      </c>
      <c r="B68" s="13" t="str">
        <f>B26</f>
        <v>Encarregado B - Com CNH categoria C - PSR Cascavel</v>
      </c>
      <c r="C68" s="211">
        <v>44</v>
      </c>
      <c r="D68" s="121">
        <f>U26</f>
        <v>0</v>
      </c>
      <c r="E68" s="91">
        <v>1</v>
      </c>
      <c r="F68" s="119">
        <f t="shared" si="0"/>
        <v>0</v>
      </c>
      <c r="G68" s="92"/>
      <c r="H68" s="92"/>
      <c r="I68" s="520">
        <v>25</v>
      </c>
      <c r="J68" s="93"/>
      <c r="K68" s="119">
        <f t="shared" si="1"/>
        <v>0</v>
      </c>
      <c r="L68" s="839">
        <f t="shared" si="2"/>
        <v>0</v>
      </c>
      <c r="M68" s="839"/>
      <c r="N68" s="839"/>
      <c r="O68" s="589"/>
      <c r="P68" s="587"/>
      <c r="Q68" s="587"/>
      <c r="R68" s="38"/>
      <c r="S68" s="278"/>
      <c r="T68" s="278"/>
      <c r="U68" s="278"/>
    </row>
    <row r="69" spans="1:21" s="17" customFormat="1" ht="20.100000000000001" customHeight="1" x14ac:dyDescent="0.25">
      <c r="A69" s="7">
        <f>A27</f>
        <v>9</v>
      </c>
      <c r="B69" s="13" t="str">
        <f>B27</f>
        <v>Oficial Eletricista B - Com CNH categoria C - PSR Cascavel</v>
      </c>
      <c r="C69" s="211">
        <v>44</v>
      </c>
      <c r="D69" s="121">
        <f>U27</f>
        <v>0</v>
      </c>
      <c r="E69" s="91">
        <v>1</v>
      </c>
      <c r="F69" s="119">
        <f t="shared" si="0"/>
        <v>0</v>
      </c>
      <c r="G69" s="92"/>
      <c r="H69" s="92"/>
      <c r="I69" s="520">
        <v>25</v>
      </c>
      <c r="J69" s="93"/>
      <c r="K69" s="119">
        <f t="shared" si="1"/>
        <v>0</v>
      </c>
      <c r="L69" s="839">
        <f t="shared" si="2"/>
        <v>0</v>
      </c>
      <c r="M69" s="839"/>
      <c r="N69" s="839"/>
      <c r="O69" s="589"/>
      <c r="P69" s="587"/>
      <c r="Q69" s="587"/>
      <c r="R69" s="23"/>
      <c r="S69" s="24"/>
      <c r="T69" s="23"/>
      <c r="U69" s="24"/>
    </row>
    <row r="70" spans="1:21" s="17" customFormat="1" ht="20.100000000000001" customHeight="1" x14ac:dyDescent="0.25">
      <c r="A70" s="7">
        <f>A37</f>
        <v>10</v>
      </c>
      <c r="B70" s="13" t="str">
        <f>B37</f>
        <v>Encarregado B - Com CNH categoria C - PSR Maringá</v>
      </c>
      <c r="C70" s="211">
        <v>44</v>
      </c>
      <c r="D70" s="121">
        <f>U37</f>
        <v>0</v>
      </c>
      <c r="E70" s="91">
        <v>1</v>
      </c>
      <c r="F70" s="119">
        <f t="shared" si="0"/>
        <v>0</v>
      </c>
      <c r="G70" s="92"/>
      <c r="H70" s="92"/>
      <c r="I70" s="520">
        <v>25</v>
      </c>
      <c r="J70" s="93"/>
      <c r="K70" s="119">
        <f t="shared" si="1"/>
        <v>0</v>
      </c>
      <c r="L70" s="839">
        <f t="shared" si="2"/>
        <v>0</v>
      </c>
      <c r="M70" s="839"/>
      <c r="N70" s="839"/>
      <c r="O70" s="589"/>
      <c r="P70" s="587"/>
      <c r="Q70" s="587"/>
      <c r="R70" s="23"/>
      <c r="S70" s="24"/>
      <c r="T70" s="23"/>
      <c r="U70" s="24"/>
    </row>
    <row r="71" spans="1:21" s="17" customFormat="1" ht="20.100000000000001" customHeight="1" x14ac:dyDescent="0.25">
      <c r="A71" s="7">
        <f>A38</f>
        <v>11</v>
      </c>
      <c r="B71" s="13" t="str">
        <f>B38</f>
        <v>Oficial Eletricista B - Com CNH categoria C - PSR Maringá</v>
      </c>
      <c r="C71" s="211">
        <v>44</v>
      </c>
      <c r="D71" s="121">
        <f>U38</f>
        <v>0</v>
      </c>
      <c r="E71" s="91">
        <v>1</v>
      </c>
      <c r="F71" s="119">
        <f t="shared" si="0"/>
        <v>0</v>
      </c>
      <c r="G71" s="92"/>
      <c r="H71" s="92"/>
      <c r="I71" s="520">
        <v>25</v>
      </c>
      <c r="J71" s="93"/>
      <c r="K71" s="119">
        <f t="shared" si="1"/>
        <v>0</v>
      </c>
      <c r="L71" s="839">
        <f t="shared" si="2"/>
        <v>0</v>
      </c>
      <c r="M71" s="839"/>
      <c r="N71" s="839"/>
      <c r="O71" s="589"/>
      <c r="P71" s="587"/>
      <c r="Q71" s="587"/>
      <c r="R71" s="23"/>
      <c r="S71" s="24"/>
      <c r="T71" s="23"/>
      <c r="U71" s="24"/>
    </row>
    <row r="72" spans="1:21" s="17" customFormat="1" ht="20.100000000000001" customHeight="1" x14ac:dyDescent="0.25">
      <c r="A72" s="7">
        <f>A48</f>
        <v>12</v>
      </c>
      <c r="B72" s="13" t="str">
        <f>B48</f>
        <v>Encarregado B - Com CNH categoria C - PSR Londrina</v>
      </c>
      <c r="C72" s="211">
        <v>44</v>
      </c>
      <c r="D72" s="121">
        <f>U48</f>
        <v>0</v>
      </c>
      <c r="E72" s="149">
        <v>1</v>
      </c>
      <c r="F72" s="119">
        <f t="shared" si="0"/>
        <v>0</v>
      </c>
      <c r="G72" s="92"/>
      <c r="H72" s="92"/>
      <c r="I72" s="520">
        <v>25</v>
      </c>
      <c r="J72" s="93"/>
      <c r="K72" s="119">
        <f t="shared" si="1"/>
        <v>0</v>
      </c>
      <c r="L72" s="839">
        <f t="shared" si="2"/>
        <v>0</v>
      </c>
      <c r="M72" s="839"/>
      <c r="N72" s="839"/>
      <c r="O72" s="589"/>
      <c r="P72" s="587"/>
      <c r="Q72" s="587"/>
      <c r="R72" s="23"/>
      <c r="S72" s="24"/>
      <c r="T72" s="23"/>
      <c r="U72" s="24"/>
    </row>
    <row r="73" spans="1:21" s="17" customFormat="1" ht="20.100000000000001" customHeight="1" x14ac:dyDescent="0.25">
      <c r="A73" s="7">
        <f>A49</f>
        <v>13</v>
      </c>
      <c r="B73" s="13" t="str">
        <f>B49</f>
        <v>Oficial Eletricista B - Com CNH categoria C - PSR Londrina</v>
      </c>
      <c r="C73" s="211">
        <v>44</v>
      </c>
      <c r="D73" s="121">
        <f>U49</f>
        <v>0</v>
      </c>
      <c r="E73" s="117">
        <v>1</v>
      </c>
      <c r="F73" s="119">
        <f t="shared" si="0"/>
        <v>0</v>
      </c>
      <c r="G73" s="92"/>
      <c r="H73" s="92"/>
      <c r="I73" s="520">
        <v>25</v>
      </c>
      <c r="J73" s="93"/>
      <c r="K73" s="119">
        <f t="shared" si="1"/>
        <v>0</v>
      </c>
      <c r="L73" s="839">
        <f t="shared" si="2"/>
        <v>0</v>
      </c>
      <c r="M73" s="839"/>
      <c r="N73" s="839"/>
      <c r="O73" s="589"/>
      <c r="P73" s="587"/>
      <c r="Q73" s="587"/>
    </row>
    <row r="74" spans="1:21" s="17" customFormat="1" ht="20.100000000000001" customHeight="1" x14ac:dyDescent="0.25">
      <c r="A74" s="151"/>
      <c r="B74" s="153"/>
      <c r="C74" s="212"/>
      <c r="D74" s="154"/>
      <c r="E74" s="150">
        <f>SUM(E63:E73)</f>
        <v>10</v>
      </c>
      <c r="F74" s="279">
        <f>SUM(F63:F73)</f>
        <v>0</v>
      </c>
      <c r="G74" s="156"/>
      <c r="H74" s="156"/>
      <c r="I74" s="157"/>
      <c r="J74" s="158"/>
      <c r="K74" s="155"/>
      <c r="L74" s="839">
        <f>SUM(L67:Q73)</f>
        <v>0</v>
      </c>
      <c r="M74" s="839"/>
      <c r="N74" s="839"/>
      <c r="O74" s="589"/>
      <c r="P74" s="587"/>
      <c r="Q74" s="587"/>
    </row>
    <row r="75" spans="1:21" s="17" customFormat="1" ht="15" customHeight="1" x14ac:dyDescent="0.25">
      <c r="A75" s="152"/>
      <c r="B75" s="18" t="str">
        <f>B58</f>
        <v>USINA - PSR: Edifício da Usina Fotovoltaica - Paranavaí</v>
      </c>
      <c r="C75" s="205"/>
      <c r="D75" s="159"/>
      <c r="E75" s="160"/>
      <c r="F75" s="161"/>
      <c r="G75" s="162"/>
      <c r="H75" s="162"/>
      <c r="I75" s="163"/>
      <c r="J75" s="164"/>
      <c r="K75" s="161"/>
      <c r="L75" s="589"/>
      <c r="M75" s="589"/>
      <c r="P75" s="888"/>
      <c r="Q75" s="888"/>
    </row>
    <row r="76" spans="1:21" s="17" customFormat="1" ht="20.100000000000001" customHeight="1" x14ac:dyDescent="0.25">
      <c r="A76" s="7">
        <f>A59</f>
        <v>14</v>
      </c>
      <c r="B76" s="13" t="str">
        <f>B59</f>
        <v>Encarregado B - Com CNH categoria C - PSR Usina</v>
      </c>
      <c r="C76" s="211">
        <v>44</v>
      </c>
      <c r="D76" s="121">
        <f>U59</f>
        <v>0</v>
      </c>
      <c r="E76" s="117">
        <v>1</v>
      </c>
      <c r="F76" s="119">
        <f>D76*E76</f>
        <v>0</v>
      </c>
      <c r="G76" s="92"/>
      <c r="H76" s="92"/>
      <c r="I76" s="520">
        <v>25</v>
      </c>
      <c r="J76" s="93"/>
      <c r="K76" s="119">
        <f>ROUND(D76/30,2)</f>
        <v>0</v>
      </c>
      <c r="L76" s="839">
        <f>(F76*I76)+((K76*J76)*E76)</f>
        <v>0</v>
      </c>
      <c r="M76" s="839"/>
      <c r="N76" s="839"/>
      <c r="O76" s="589"/>
      <c r="P76" s="587"/>
      <c r="Q76" s="587"/>
    </row>
    <row r="77" spans="1:21" s="17" customFormat="1" ht="15" customHeight="1" x14ac:dyDescent="0.25">
      <c r="A77" s="53"/>
      <c r="B77" s="267"/>
      <c r="C77" s="267"/>
      <c r="D77" s="258"/>
      <c r="E77" s="28"/>
      <c r="F77" s="255"/>
      <c r="G77" s="28"/>
      <c r="H77" s="255"/>
      <c r="I77" s="25"/>
      <c r="J77" s="23"/>
      <c r="K77" s="22"/>
      <c r="L77" s="22"/>
      <c r="M77" s="22"/>
      <c r="N77" s="22"/>
      <c r="O77" s="22"/>
      <c r="P77" s="584"/>
      <c r="Q77" s="585"/>
      <c r="R77" s="860"/>
      <c r="S77" s="860"/>
      <c r="T77" s="49"/>
    </row>
    <row r="78" spans="1:21" s="100" customFormat="1" ht="25.5" customHeight="1" x14ac:dyDescent="0.25">
      <c r="A78" s="94"/>
      <c r="B78" s="95"/>
      <c r="C78" s="95"/>
      <c r="D78" s="96" t="s">
        <v>403</v>
      </c>
      <c r="E78" s="591">
        <f>E74+E76</f>
        <v>11</v>
      </c>
      <c r="F78" s="590">
        <f>F74+F76</f>
        <v>0</v>
      </c>
      <c r="G78" s="99"/>
      <c r="H78" s="99"/>
      <c r="I78" s="122"/>
      <c r="J78" s="122"/>
      <c r="K78" s="268"/>
      <c r="L78" s="896">
        <f>L74+L76</f>
        <v>0</v>
      </c>
      <c r="M78" s="896"/>
      <c r="N78" s="896"/>
      <c r="O78" s="700"/>
      <c r="P78" s="588"/>
      <c r="Q78" s="588"/>
      <c r="R78" s="825"/>
      <c r="S78" s="825"/>
      <c r="T78" s="824"/>
      <c r="U78" s="824"/>
    </row>
    <row r="79" spans="1:21" s="128" customFormat="1" ht="15.95" hidden="1" customHeight="1" x14ac:dyDescent="0.2">
      <c r="A79" s="127"/>
      <c r="B79" s="801" t="s">
        <v>168</v>
      </c>
      <c r="C79" s="801"/>
      <c r="D79" s="846"/>
      <c r="E79" s="846"/>
      <c r="F79" s="846"/>
      <c r="G79" s="846"/>
      <c r="H79" s="846"/>
      <c r="I79" s="846"/>
      <c r="J79" s="846"/>
      <c r="K79" s="846"/>
      <c r="L79" s="846"/>
      <c r="M79" s="846"/>
      <c r="N79" s="846"/>
      <c r="O79" s="846"/>
      <c r="P79" s="846"/>
      <c r="Q79" s="846"/>
      <c r="R79" s="846"/>
      <c r="S79" s="846"/>
      <c r="T79" s="846"/>
      <c r="U79" s="846"/>
    </row>
    <row r="80" spans="1:21" s="128" customFormat="1" ht="30" hidden="1" customHeight="1" x14ac:dyDescent="0.2">
      <c r="A80" s="127"/>
      <c r="B80" s="803" t="s">
        <v>180</v>
      </c>
      <c r="C80" s="803"/>
      <c r="D80" s="803"/>
      <c r="E80" s="803"/>
      <c r="F80" s="803"/>
      <c r="G80" s="803"/>
      <c r="H80" s="803"/>
      <c r="I80" s="803"/>
      <c r="J80" s="803"/>
      <c r="K80" s="803"/>
      <c r="L80" s="803"/>
      <c r="M80" s="803"/>
      <c r="N80" s="803"/>
      <c r="O80" s="803"/>
      <c r="P80" s="803"/>
      <c r="Q80" s="803"/>
      <c r="R80" s="803"/>
      <c r="S80" s="803"/>
      <c r="T80" s="803"/>
      <c r="U80" s="803"/>
    </row>
    <row r="81" spans="1:21" s="128" customFormat="1" ht="15.95" hidden="1" customHeight="1" x14ac:dyDescent="0.2">
      <c r="A81" s="127"/>
      <c r="B81" s="801" t="s">
        <v>175</v>
      </c>
      <c r="C81" s="801"/>
      <c r="D81" s="846"/>
      <c r="E81" s="846"/>
      <c r="F81" s="846"/>
      <c r="G81" s="846"/>
      <c r="H81" s="846"/>
      <c r="I81" s="846"/>
      <c r="J81" s="846"/>
      <c r="K81" s="846"/>
      <c r="L81" s="846"/>
      <c r="M81" s="846"/>
      <c r="N81" s="846"/>
      <c r="O81" s="846"/>
      <c r="P81" s="846"/>
      <c r="Q81" s="846"/>
      <c r="R81" s="846"/>
      <c r="S81" s="846"/>
      <c r="T81" s="846"/>
      <c r="U81" s="846"/>
    </row>
    <row r="82" spans="1:21" s="128" customFormat="1" ht="15.95" hidden="1" customHeight="1" x14ac:dyDescent="0.2">
      <c r="A82" s="127"/>
      <c r="B82" s="801" t="s">
        <v>169</v>
      </c>
      <c r="C82" s="801"/>
      <c r="D82" s="846"/>
      <c r="E82" s="846"/>
      <c r="F82" s="846"/>
      <c r="G82" s="846"/>
      <c r="H82" s="846"/>
      <c r="I82" s="846"/>
      <c r="J82" s="846"/>
      <c r="K82" s="846"/>
      <c r="L82" s="846"/>
      <c r="M82" s="846"/>
      <c r="N82" s="846"/>
      <c r="O82" s="846"/>
      <c r="P82" s="846"/>
      <c r="Q82" s="846"/>
      <c r="R82" s="846"/>
      <c r="S82" s="846"/>
      <c r="T82" s="846"/>
      <c r="U82" s="846"/>
    </row>
    <row r="83" spans="1:21" s="128" customFormat="1" ht="15.95" hidden="1" customHeight="1" x14ac:dyDescent="0.2">
      <c r="A83" s="127"/>
      <c r="B83" s="801" t="s">
        <v>178</v>
      </c>
      <c r="C83" s="801"/>
      <c r="D83" s="846"/>
      <c r="E83" s="846"/>
      <c r="F83" s="846"/>
      <c r="G83" s="846"/>
      <c r="H83" s="846"/>
      <c r="I83" s="846"/>
      <c r="J83" s="846"/>
      <c r="K83" s="846"/>
      <c r="L83" s="846"/>
      <c r="M83" s="846"/>
      <c r="N83" s="846"/>
      <c r="O83" s="846"/>
      <c r="P83" s="846"/>
      <c r="Q83" s="846"/>
      <c r="R83" s="846"/>
      <c r="S83" s="846"/>
      <c r="T83" s="846"/>
      <c r="U83" s="846"/>
    </row>
    <row r="84" spans="1:21" s="128" customFormat="1" ht="15.95" hidden="1" customHeight="1" x14ac:dyDescent="0.2">
      <c r="A84" s="127"/>
      <c r="B84" s="801" t="s">
        <v>177</v>
      </c>
      <c r="C84" s="801"/>
      <c r="D84" s="846"/>
      <c r="E84" s="846"/>
      <c r="F84" s="846"/>
      <c r="G84" s="846"/>
      <c r="H84" s="846"/>
      <c r="I84" s="846"/>
      <c r="J84" s="846"/>
      <c r="K84" s="846"/>
      <c r="L84" s="846"/>
      <c r="M84" s="846"/>
      <c r="N84" s="846"/>
      <c r="O84" s="846"/>
      <c r="P84" s="846"/>
      <c r="Q84" s="846"/>
      <c r="R84" s="846"/>
      <c r="S84" s="846"/>
      <c r="T84" s="846"/>
      <c r="U84" s="846"/>
    </row>
    <row r="85" spans="1:21" s="130" customFormat="1" ht="15.95" customHeight="1" thickBot="1" x14ac:dyDescent="0.25">
      <c r="A85" s="129"/>
      <c r="B85" s="227"/>
      <c r="C85" s="227"/>
      <c r="D85" s="228"/>
      <c r="E85" s="228"/>
      <c r="F85" s="228"/>
      <c r="G85" s="228"/>
      <c r="H85" s="228"/>
      <c r="I85" s="228"/>
      <c r="J85" s="228"/>
      <c r="K85" s="228"/>
      <c r="L85" s="228"/>
      <c r="M85" s="701"/>
      <c r="N85" s="228"/>
      <c r="O85" s="532"/>
      <c r="P85" s="228"/>
      <c r="Q85" s="228"/>
      <c r="R85" s="228"/>
      <c r="S85" s="228"/>
      <c r="T85" s="228"/>
      <c r="U85" s="228"/>
    </row>
    <row r="86" spans="1:21" ht="13.5" thickBot="1" x14ac:dyDescent="0.25">
      <c r="B86" s="716" t="s">
        <v>42</v>
      </c>
      <c r="C86" s="232"/>
    </row>
    <row r="89" spans="1:21" x14ac:dyDescent="0.2">
      <c r="L89" s="31"/>
      <c r="M89" s="31"/>
      <c r="N89" s="31"/>
      <c r="O89" s="31"/>
    </row>
    <row r="90" spans="1:21" x14ac:dyDescent="0.2">
      <c r="T90" s="26"/>
      <c r="U90" s="27"/>
    </row>
  </sheetData>
  <sheetProtection algorithmName="SHA-512" hashValue="jKRHIdEb3dcumNe0U+iQO4GwohZSbU7jFiAMIXmVkikl3VZGqHFbAeCJRI9AM0NcoI6z9U1Ntoxfe1z/wSIKTQ==" saltValue="8q6sSp0hhVCmm4See8EV2A==" spinCount="100000" sheet="1" objects="1" scenarios="1" selectLockedCells="1"/>
  <mergeCells count="138">
    <mergeCell ref="U32:U35"/>
    <mergeCell ref="N44:N45"/>
    <mergeCell ref="N46:N47"/>
    <mergeCell ref="A32:A36"/>
    <mergeCell ref="B32:B35"/>
    <mergeCell ref="D32:F32"/>
    <mergeCell ref="D33:D35"/>
    <mergeCell ref="E33:E34"/>
    <mergeCell ref="F33:F34"/>
    <mergeCell ref="D44:D46"/>
    <mergeCell ref="E44:E45"/>
    <mergeCell ref="F44:F45"/>
    <mergeCell ref="A43:A47"/>
    <mergeCell ref="B43:B46"/>
    <mergeCell ref="D43:F43"/>
    <mergeCell ref="H43:Q43"/>
    <mergeCell ref="B83:U83"/>
    <mergeCell ref="L68:N68"/>
    <mergeCell ref="L69:N69"/>
    <mergeCell ref="L70:N70"/>
    <mergeCell ref="L71:N71"/>
    <mergeCell ref="L72:N72"/>
    <mergeCell ref="L73:N73"/>
    <mergeCell ref="L74:N74"/>
    <mergeCell ref="L76:N76"/>
    <mergeCell ref="L78:N78"/>
    <mergeCell ref="A54:A58"/>
    <mergeCell ref="D55:D57"/>
    <mergeCell ref="E55:E56"/>
    <mergeCell ref="F55:F56"/>
    <mergeCell ref="D54:F54"/>
    <mergeCell ref="B82:U82"/>
    <mergeCell ref="N61:U61"/>
    <mergeCell ref="N62:U62"/>
    <mergeCell ref="N55:N56"/>
    <mergeCell ref="N57:N58"/>
    <mergeCell ref="D65:D66"/>
    <mergeCell ref="S54:S57"/>
    <mergeCell ref="T54:T56"/>
    <mergeCell ref="S67:U67"/>
    <mergeCell ref="P55:P56"/>
    <mergeCell ref="Q55:Q56"/>
    <mergeCell ref="B84:U84"/>
    <mergeCell ref="B79:U79"/>
    <mergeCell ref="B80:U80"/>
    <mergeCell ref="P75:Q75"/>
    <mergeCell ref="B81:U81"/>
    <mergeCell ref="R78:S78"/>
    <mergeCell ref="T78:U78"/>
    <mergeCell ref="R77:S77"/>
    <mergeCell ref="G32:G35"/>
    <mergeCell ref="H32:Q32"/>
    <mergeCell ref="E65:E66"/>
    <mergeCell ref="F65:F66"/>
    <mergeCell ref="G65:G66"/>
    <mergeCell ref="H65:H66"/>
    <mergeCell ref="C65:C66"/>
    <mergeCell ref="I65:I66"/>
    <mergeCell ref="J65:J66"/>
    <mergeCell ref="L65:N66"/>
    <mergeCell ref="L67:N67"/>
    <mergeCell ref="S66:U66"/>
    <mergeCell ref="K33:K34"/>
    <mergeCell ref="U54:U57"/>
    <mergeCell ref="R54:R57"/>
    <mergeCell ref="K65:K66"/>
    <mergeCell ref="K12:K13"/>
    <mergeCell ref="P12:P13"/>
    <mergeCell ref="Q12:Q13"/>
    <mergeCell ref="G54:G57"/>
    <mergeCell ref="H54:Q54"/>
    <mergeCell ref="N40:U40"/>
    <mergeCell ref="N41:U41"/>
    <mergeCell ref="N51:U51"/>
    <mergeCell ref="N52:U52"/>
    <mergeCell ref="N12:N13"/>
    <mergeCell ref="N14:N15"/>
    <mergeCell ref="N22:N23"/>
    <mergeCell ref="N24:N25"/>
    <mergeCell ref="N33:N34"/>
    <mergeCell ref="K55:K56"/>
    <mergeCell ref="N19:U19"/>
    <mergeCell ref="T32:T34"/>
    <mergeCell ref="T43:T45"/>
    <mergeCell ref="P33:P34"/>
    <mergeCell ref="Q33:Q34"/>
    <mergeCell ref="N35:N36"/>
    <mergeCell ref="N29:U29"/>
    <mergeCell ref="N30:U30"/>
    <mergeCell ref="U21:U24"/>
    <mergeCell ref="A1:U1"/>
    <mergeCell ref="A2:U2"/>
    <mergeCell ref="A3:U3"/>
    <mergeCell ref="A4:U4"/>
    <mergeCell ref="A21:A25"/>
    <mergeCell ref="B21:B24"/>
    <mergeCell ref="D21:F21"/>
    <mergeCell ref="G21:G24"/>
    <mergeCell ref="H21:Q21"/>
    <mergeCell ref="D22:D24"/>
    <mergeCell ref="E22:E23"/>
    <mergeCell ref="F22:F23"/>
    <mergeCell ref="K22:K23"/>
    <mergeCell ref="P22:P23"/>
    <mergeCell ref="Q22:Q23"/>
    <mergeCell ref="G11:G14"/>
    <mergeCell ref="H11:Q11"/>
    <mergeCell ref="C11:C14"/>
    <mergeCell ref="C21:C24"/>
    <mergeCell ref="D11:F11"/>
    <mergeCell ref="D12:D14"/>
    <mergeCell ref="A8:U8"/>
    <mergeCell ref="A9:U9"/>
    <mergeCell ref="A11:A15"/>
    <mergeCell ref="B11:B14"/>
    <mergeCell ref="R11:R14"/>
    <mergeCell ref="B54:B57"/>
    <mergeCell ref="R43:R46"/>
    <mergeCell ref="S43:S46"/>
    <mergeCell ref="U43:U46"/>
    <mergeCell ref="K44:K45"/>
    <mergeCell ref="P44:P45"/>
    <mergeCell ref="Q44:Q45"/>
    <mergeCell ref="R32:R35"/>
    <mergeCell ref="S32:S35"/>
    <mergeCell ref="C32:C35"/>
    <mergeCell ref="C43:C46"/>
    <mergeCell ref="C54:C56"/>
    <mergeCell ref="T11:T13"/>
    <mergeCell ref="T21:T23"/>
    <mergeCell ref="R21:R24"/>
    <mergeCell ref="S21:S24"/>
    <mergeCell ref="E12:E13"/>
    <mergeCell ref="F12:F13"/>
    <mergeCell ref="N18:U18"/>
    <mergeCell ref="S11:S14"/>
    <mergeCell ref="U11:U14"/>
    <mergeCell ref="G43:G46"/>
  </mergeCells>
  <printOptions horizontalCentered="1"/>
  <pageMargins left="0.11811023622047245" right="0.11811023622047245" top="0.39370078740157483" bottom="0.11811023622047245" header="0.19685039370078741" footer="0.19685039370078741"/>
  <pageSetup paperSize="9" scale="35" orientation="landscape" r:id="rId1"/>
  <headerFooter>
    <oddFooter>&amp;R&amp;A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65"/>
  <sheetViews>
    <sheetView showGridLines="0" view="pageBreakPreview" zoomScaleNormal="70" zoomScaleSheetLayoutView="100" workbookViewId="0">
      <selection activeCell="F8" sqref="F8"/>
    </sheetView>
  </sheetViews>
  <sheetFormatPr defaultRowHeight="12.75" x14ac:dyDescent="0.2"/>
  <cols>
    <col min="1" max="6" width="9.7109375" style="1" customWidth="1"/>
    <col min="7" max="8" width="44.7109375" style="1" customWidth="1"/>
    <col min="9" max="16384" width="9.140625" style="1"/>
  </cols>
  <sheetData>
    <row r="1" spans="1:8" ht="18" x14ac:dyDescent="0.25">
      <c r="A1" s="908" t="str">
        <f>'RESUMO POSTOS'!A1:I1</f>
        <v>TRIBUNAL REGIONAL ELEITORAL DO PARANÁ</v>
      </c>
      <c r="B1" s="908"/>
      <c r="C1" s="908"/>
      <c r="D1" s="908"/>
      <c r="E1" s="908"/>
      <c r="F1" s="908"/>
      <c r="G1" s="908"/>
      <c r="H1" s="908"/>
    </row>
    <row r="2" spans="1:8" x14ac:dyDescent="0.2">
      <c r="A2" s="909" t="str">
        <f>'RESUMO POSTOS'!A2:I2</f>
        <v>PLANILHA DE COMPOSIÇÃO DE CUSTOS E FORMAÇÃO DE PREÇOS - Estimativa do TRE-PR</v>
      </c>
      <c r="B2" s="909"/>
      <c r="C2" s="909"/>
      <c r="D2" s="909"/>
      <c r="E2" s="909"/>
      <c r="F2" s="909"/>
      <c r="G2" s="909"/>
      <c r="H2" s="909"/>
    </row>
    <row r="3" spans="1:8" x14ac:dyDescent="0.2">
      <c r="A3" s="910" t="str">
        <f>'RESUMO POSTOS'!A3:I3</f>
        <v>Postos de Eletricistas - Serviços de Manutenção Predial em Geral (SMICRE e SMIN)</v>
      </c>
      <c r="B3" s="910"/>
      <c r="C3" s="910"/>
      <c r="D3" s="910"/>
      <c r="E3" s="910"/>
      <c r="F3" s="910"/>
      <c r="G3" s="910"/>
      <c r="H3" s="910"/>
    </row>
    <row r="4" spans="1:8" x14ac:dyDescent="0.2">
      <c r="A4" s="54"/>
      <c r="B4" s="54"/>
      <c r="C4" s="54"/>
      <c r="D4" s="54"/>
      <c r="E4" s="54"/>
      <c r="F4" s="55"/>
      <c r="G4" s="32"/>
      <c r="H4" s="32"/>
    </row>
    <row r="5" spans="1:8" x14ac:dyDescent="0.2">
      <c r="A5" s="911" t="str">
        <f>'RESUMO POSTOS'!A8:I8</f>
        <v>Nome da Empresa</v>
      </c>
      <c r="B5" s="912"/>
      <c r="C5" s="912"/>
      <c r="D5" s="912"/>
      <c r="E5" s="912"/>
      <c r="F5" s="912"/>
      <c r="G5" s="912"/>
      <c r="H5" s="913"/>
    </row>
    <row r="6" spans="1:8" x14ac:dyDescent="0.2">
      <c r="A6" s="914" t="str">
        <f>'RESUMO POSTOS'!A9:I9</f>
        <v>CNPJ</v>
      </c>
      <c r="B6" s="915"/>
      <c r="C6" s="915"/>
      <c r="D6" s="915"/>
      <c r="E6" s="915"/>
      <c r="F6" s="915"/>
      <c r="G6" s="915"/>
      <c r="H6" s="916"/>
    </row>
    <row r="7" spans="1:8" ht="13.5" thickBot="1" x14ac:dyDescent="0.25">
      <c r="A7" s="33"/>
      <c r="B7" s="33"/>
      <c r="C7" s="33"/>
      <c r="D7" s="33"/>
      <c r="E7" s="33"/>
      <c r="F7" s="33"/>
      <c r="G7" s="33"/>
      <c r="H7" s="33"/>
    </row>
    <row r="8" spans="1:8" ht="13.5" thickBot="1" x14ac:dyDescent="0.25">
      <c r="A8" s="917" t="s">
        <v>35</v>
      </c>
      <c r="B8" s="918"/>
      <c r="C8" s="918"/>
      <c r="D8" s="918"/>
      <c r="E8" s="919"/>
      <c r="F8" s="732"/>
      <c r="G8" s="56" t="s">
        <v>36</v>
      </c>
      <c r="H8" s="798" t="s">
        <v>42</v>
      </c>
    </row>
    <row r="9" spans="1:8" x14ac:dyDescent="0.2">
      <c r="A9" s="920"/>
      <c r="B9" s="921"/>
      <c r="C9" s="921"/>
      <c r="D9" s="921"/>
      <c r="E9" s="922"/>
      <c r="F9" s="732"/>
      <c r="G9" s="56" t="s">
        <v>37</v>
      </c>
      <c r="H9" s="56"/>
    </row>
    <row r="10" spans="1:8" ht="13.5" thickBot="1" x14ac:dyDescent="0.25">
      <c r="A10" s="33"/>
      <c r="B10" s="33"/>
      <c r="C10" s="33"/>
      <c r="D10" s="33"/>
      <c r="E10" s="33"/>
      <c r="F10" s="33"/>
      <c r="G10" s="33"/>
      <c r="H10" s="33"/>
    </row>
    <row r="11" spans="1:8" ht="13.5" thickBot="1" x14ac:dyDescent="0.25">
      <c r="A11" s="923" t="s">
        <v>13</v>
      </c>
      <c r="B11" s="924"/>
      <c r="C11" s="924"/>
      <c r="D11" s="924"/>
      <c r="E11" s="924"/>
      <c r="F11" s="924"/>
      <c r="G11" s="924"/>
      <c r="H11" s="925"/>
    </row>
    <row r="12" spans="1:8" x14ac:dyDescent="0.2">
      <c r="A12" s="57"/>
      <c r="B12" s="57"/>
      <c r="C12" s="57"/>
      <c r="D12" s="57"/>
      <c r="E12" s="57"/>
      <c r="F12" s="58"/>
      <c r="G12" s="32"/>
      <c r="H12" s="32"/>
    </row>
    <row r="13" spans="1:8" ht="18" thickBot="1" x14ac:dyDescent="0.35">
      <c r="A13" s="907" t="s">
        <v>43</v>
      </c>
      <c r="B13" s="907"/>
      <c r="C13" s="907"/>
      <c r="D13" s="907"/>
      <c r="E13" s="907"/>
      <c r="F13" s="907"/>
      <c r="G13" s="907"/>
      <c r="H13" s="59"/>
    </row>
    <row r="14" spans="1:8" ht="13.5" thickTop="1" x14ac:dyDescent="0.2">
      <c r="A14" s="33"/>
      <c r="B14" s="33"/>
      <c r="C14" s="33"/>
      <c r="D14" s="33"/>
      <c r="E14" s="33"/>
      <c r="F14" s="60" t="s">
        <v>14</v>
      </c>
      <c r="G14" s="60" t="s">
        <v>44</v>
      </c>
      <c r="H14" s="60" t="s">
        <v>45</v>
      </c>
    </row>
    <row r="15" spans="1:8" x14ac:dyDescent="0.2">
      <c r="A15" s="898" t="s">
        <v>15</v>
      </c>
      <c r="B15" s="899"/>
      <c r="C15" s="899"/>
      <c r="D15" s="899"/>
      <c r="E15" s="900"/>
      <c r="F15" s="734"/>
      <c r="G15" s="61" t="s">
        <v>46</v>
      </c>
      <c r="H15" s="794" t="s">
        <v>331</v>
      </c>
    </row>
    <row r="16" spans="1:8" x14ac:dyDescent="0.2">
      <c r="A16" s="898" t="s">
        <v>47</v>
      </c>
      <c r="B16" s="899"/>
      <c r="C16" s="899"/>
      <c r="D16" s="899"/>
      <c r="E16" s="900"/>
      <c r="F16" s="734"/>
      <c r="G16" s="61" t="s">
        <v>48</v>
      </c>
      <c r="H16" s="794" t="s">
        <v>332</v>
      </c>
    </row>
    <row r="17" spans="1:8" x14ac:dyDescent="0.2">
      <c r="A17" s="898" t="s">
        <v>16</v>
      </c>
      <c r="B17" s="899"/>
      <c r="C17" s="899"/>
      <c r="D17" s="899"/>
      <c r="E17" s="900"/>
      <c r="F17" s="734"/>
      <c r="G17" s="61" t="s">
        <v>49</v>
      </c>
      <c r="H17" s="794" t="s">
        <v>333</v>
      </c>
    </row>
    <row r="18" spans="1:8" x14ac:dyDescent="0.2">
      <c r="A18" s="898" t="s">
        <v>50</v>
      </c>
      <c r="B18" s="899"/>
      <c r="C18" s="899"/>
      <c r="D18" s="899"/>
      <c r="E18" s="900"/>
      <c r="F18" s="734"/>
      <c r="G18" s="61" t="s">
        <v>51</v>
      </c>
      <c r="H18" s="794" t="s">
        <v>334</v>
      </c>
    </row>
    <row r="19" spans="1:8" ht="22.5" x14ac:dyDescent="0.2">
      <c r="A19" s="898" t="s">
        <v>17</v>
      </c>
      <c r="B19" s="899"/>
      <c r="C19" s="899"/>
      <c r="D19" s="899"/>
      <c r="E19" s="900"/>
      <c r="F19" s="734"/>
      <c r="G19" s="61" t="s">
        <v>52</v>
      </c>
      <c r="H19" s="794" t="s">
        <v>335</v>
      </c>
    </row>
    <row r="20" spans="1:8" x14ac:dyDescent="0.2">
      <c r="A20" s="898" t="s">
        <v>18</v>
      </c>
      <c r="B20" s="899"/>
      <c r="C20" s="899"/>
      <c r="D20" s="899"/>
      <c r="E20" s="900"/>
      <c r="F20" s="734"/>
      <c r="G20" s="61" t="s">
        <v>53</v>
      </c>
      <c r="H20" s="794" t="s">
        <v>336</v>
      </c>
    </row>
    <row r="21" spans="1:8" ht="67.5" x14ac:dyDescent="0.2">
      <c r="A21" s="62" t="s">
        <v>54</v>
      </c>
      <c r="B21" s="737"/>
      <c r="C21" s="62" t="s">
        <v>55</v>
      </c>
      <c r="D21" s="736"/>
      <c r="E21" s="62" t="s">
        <v>56</v>
      </c>
      <c r="F21" s="63">
        <f>B21*D21</f>
        <v>0</v>
      </c>
      <c r="G21" s="550" t="s">
        <v>372</v>
      </c>
      <c r="H21" s="793" t="s">
        <v>477</v>
      </c>
    </row>
    <row r="22" spans="1:8" ht="23.25" thickBot="1" x14ac:dyDescent="0.25">
      <c r="A22" s="904" t="s">
        <v>19</v>
      </c>
      <c r="B22" s="904"/>
      <c r="C22" s="904"/>
      <c r="D22" s="904"/>
      <c r="E22" s="904"/>
      <c r="F22" s="735"/>
      <c r="G22" s="61" t="s">
        <v>57</v>
      </c>
      <c r="H22" s="794" t="s">
        <v>337</v>
      </c>
    </row>
    <row r="23" spans="1:8" ht="13.5" thickBot="1" x14ac:dyDescent="0.25">
      <c r="A23" s="905" t="s">
        <v>58</v>
      </c>
      <c r="B23" s="905"/>
      <c r="C23" s="905"/>
      <c r="D23" s="905"/>
      <c r="E23" s="906"/>
      <c r="F23" s="64">
        <f>SUM(F15:F22)</f>
        <v>0</v>
      </c>
      <c r="G23" s="65"/>
      <c r="H23" s="66"/>
    </row>
    <row r="24" spans="1:8" x14ac:dyDescent="0.2">
      <c r="A24" s="67"/>
      <c r="B24" s="67"/>
      <c r="C24" s="67"/>
      <c r="D24" s="67"/>
      <c r="E24" s="67"/>
      <c r="F24" s="58"/>
      <c r="G24" s="66"/>
      <c r="H24" s="66"/>
    </row>
    <row r="25" spans="1:8" ht="18" thickBot="1" x14ac:dyDescent="0.35">
      <c r="A25" s="907" t="s">
        <v>59</v>
      </c>
      <c r="B25" s="907"/>
      <c r="C25" s="907"/>
      <c r="D25" s="907"/>
      <c r="E25" s="907"/>
      <c r="F25" s="907"/>
      <c r="G25" s="907"/>
      <c r="H25" s="59"/>
    </row>
    <row r="26" spans="1:8" ht="13.5" thickTop="1" x14ac:dyDescent="0.2">
      <c r="A26" s="33"/>
      <c r="B26" s="33"/>
      <c r="C26" s="33"/>
      <c r="D26" s="33"/>
      <c r="E26" s="33"/>
      <c r="F26" s="60" t="s">
        <v>14</v>
      </c>
      <c r="G26" s="60" t="s">
        <v>44</v>
      </c>
      <c r="H26" s="60" t="s">
        <v>45</v>
      </c>
    </row>
    <row r="27" spans="1:8" ht="33.75" x14ac:dyDescent="0.2">
      <c r="A27" s="898" t="s">
        <v>62</v>
      </c>
      <c r="B27" s="899"/>
      <c r="C27" s="899"/>
      <c r="D27" s="899"/>
      <c r="E27" s="900"/>
      <c r="F27" s="733"/>
      <c r="G27" s="61" t="s">
        <v>61</v>
      </c>
      <c r="H27" s="794" t="s">
        <v>338</v>
      </c>
    </row>
    <row r="28" spans="1:8" ht="33.75" x14ac:dyDescent="0.2">
      <c r="A28" s="898" t="s">
        <v>63</v>
      </c>
      <c r="B28" s="899"/>
      <c r="C28" s="899"/>
      <c r="D28" s="899"/>
      <c r="E28" s="900"/>
      <c r="F28" s="733"/>
      <c r="G28" s="61" t="s">
        <v>64</v>
      </c>
      <c r="H28" s="794" t="s">
        <v>339</v>
      </c>
    </row>
    <row r="29" spans="1:8" x14ac:dyDescent="0.2">
      <c r="A29" s="901" t="s">
        <v>20</v>
      </c>
      <c r="B29" s="902"/>
      <c r="C29" s="902"/>
      <c r="D29" s="902"/>
      <c r="E29" s="903"/>
      <c r="F29" s="68">
        <f>F27+F28</f>
        <v>0</v>
      </c>
      <c r="G29" s="69"/>
      <c r="H29" s="69"/>
    </row>
    <row r="30" spans="1:8" ht="13.5" thickBot="1" x14ac:dyDescent="0.25">
      <c r="A30" s="930" t="s">
        <v>460</v>
      </c>
      <c r="B30" s="931"/>
      <c r="C30" s="931"/>
      <c r="D30" s="931"/>
      <c r="E30" s="932"/>
      <c r="F30" s="70">
        <f>F29%*F23</f>
        <v>0</v>
      </c>
      <c r="G30" s="71" t="s">
        <v>65</v>
      </c>
      <c r="H30" s="548" t="s">
        <v>454</v>
      </c>
    </row>
    <row r="31" spans="1:8" ht="13.5" customHeight="1" thickBot="1" x14ac:dyDescent="0.25">
      <c r="A31" s="933" t="s">
        <v>66</v>
      </c>
      <c r="B31" s="933"/>
      <c r="C31" s="933"/>
      <c r="D31" s="933"/>
      <c r="E31" s="934"/>
      <c r="F31" s="64">
        <f>F29+F30</f>
        <v>0</v>
      </c>
      <c r="G31" s="72"/>
      <c r="H31" s="73"/>
    </row>
    <row r="32" spans="1:8" x14ac:dyDescent="0.2">
      <c r="A32" s="67"/>
      <c r="B32" s="67"/>
      <c r="C32" s="67"/>
      <c r="D32" s="67"/>
      <c r="E32" s="67"/>
      <c r="F32" s="58"/>
      <c r="G32" s="32"/>
      <c r="H32" s="32"/>
    </row>
    <row r="33" spans="1:8" ht="18" thickBot="1" x14ac:dyDescent="0.35">
      <c r="A33" s="231" t="s">
        <v>411</v>
      </c>
      <c r="B33" s="231"/>
      <c r="C33" s="231"/>
      <c r="D33" s="231"/>
      <c r="E33" s="231"/>
      <c r="F33" s="231"/>
      <c r="G33" s="231"/>
      <c r="H33" s="74"/>
    </row>
    <row r="34" spans="1:8" ht="13.5" thickTop="1" x14ac:dyDescent="0.2">
      <c r="A34" s="33"/>
      <c r="B34" s="33"/>
      <c r="C34" s="33"/>
      <c r="D34" s="33"/>
      <c r="E34" s="33"/>
      <c r="F34" s="60" t="s">
        <v>14</v>
      </c>
      <c r="G34" s="60" t="s">
        <v>44</v>
      </c>
      <c r="H34" s="60" t="s">
        <v>45</v>
      </c>
    </row>
    <row r="35" spans="1:8" ht="67.5" x14ac:dyDescent="0.2">
      <c r="A35" s="898" t="s">
        <v>67</v>
      </c>
      <c r="B35" s="899"/>
      <c r="C35" s="899"/>
      <c r="D35" s="899"/>
      <c r="E35" s="900"/>
      <c r="F35" s="738"/>
      <c r="G35" s="61" t="s">
        <v>68</v>
      </c>
      <c r="H35" s="219" t="s">
        <v>480</v>
      </c>
    </row>
    <row r="36" spans="1:8" x14ac:dyDescent="0.2">
      <c r="A36" s="930" t="s">
        <v>467</v>
      </c>
      <c r="B36" s="935"/>
      <c r="C36" s="935"/>
      <c r="D36" s="935"/>
      <c r="E36" s="936"/>
      <c r="F36" s="75">
        <f>F35*8%</f>
        <v>0</v>
      </c>
      <c r="G36" s="61" t="s">
        <v>69</v>
      </c>
      <c r="H36" s="714" t="s">
        <v>468</v>
      </c>
    </row>
    <row r="37" spans="1:8" ht="22.5" x14ac:dyDescent="0.2">
      <c r="A37" s="930" t="s">
        <v>461</v>
      </c>
      <c r="B37" s="935"/>
      <c r="C37" s="935"/>
      <c r="D37" s="935"/>
      <c r="E37" s="936"/>
      <c r="F37" s="738"/>
      <c r="G37" s="549" t="s">
        <v>462</v>
      </c>
      <c r="H37" s="796" t="s">
        <v>482</v>
      </c>
    </row>
    <row r="38" spans="1:8" ht="67.5" x14ac:dyDescent="0.2">
      <c r="A38" s="898" t="s">
        <v>70</v>
      </c>
      <c r="B38" s="899"/>
      <c r="C38" s="899"/>
      <c r="D38" s="899"/>
      <c r="E38" s="900"/>
      <c r="F38" s="738"/>
      <c r="G38" s="61" t="s">
        <v>71</v>
      </c>
      <c r="H38" s="219" t="s">
        <v>481</v>
      </c>
    </row>
    <row r="39" spans="1:8" ht="30" customHeight="1" x14ac:dyDescent="0.2">
      <c r="A39" s="898" t="s">
        <v>439</v>
      </c>
      <c r="B39" s="899"/>
      <c r="C39" s="899"/>
      <c r="D39" s="899"/>
      <c r="E39" s="900"/>
      <c r="F39" s="75">
        <f>$F$23*F38%</f>
        <v>0</v>
      </c>
      <c r="G39" s="80" t="s">
        <v>443</v>
      </c>
      <c r="H39" s="69" t="s">
        <v>444</v>
      </c>
    </row>
    <row r="40" spans="1:8" ht="56.25" x14ac:dyDescent="0.2">
      <c r="A40" s="898" t="s">
        <v>72</v>
      </c>
      <c r="B40" s="899"/>
      <c r="C40" s="899"/>
      <c r="D40" s="899"/>
      <c r="E40" s="900"/>
      <c r="F40" s="739"/>
      <c r="G40" s="707" t="s">
        <v>441</v>
      </c>
      <c r="H40" s="799" t="s">
        <v>442</v>
      </c>
    </row>
    <row r="41" spans="1:8" x14ac:dyDescent="0.2">
      <c r="A41" s="901" t="s">
        <v>440</v>
      </c>
      <c r="B41" s="902"/>
      <c r="C41" s="902"/>
      <c r="D41" s="902"/>
      <c r="E41" s="903"/>
      <c r="F41" s="68">
        <f>SUM(F35:F40)</f>
        <v>0</v>
      </c>
      <c r="G41" s="69"/>
      <c r="H41" s="69"/>
    </row>
    <row r="42" spans="1:8" ht="34.5" thickBot="1" x14ac:dyDescent="0.25">
      <c r="A42" s="904" t="s">
        <v>445</v>
      </c>
      <c r="B42" s="904"/>
      <c r="C42" s="904"/>
      <c r="D42" s="904"/>
      <c r="E42" s="904"/>
      <c r="F42" s="70">
        <f>ROUND(F31*F41/100,2)</f>
        <v>0</v>
      </c>
      <c r="G42" s="71" t="s">
        <v>446</v>
      </c>
      <c r="H42" s="71" t="s">
        <v>447</v>
      </c>
    </row>
    <row r="43" spans="1:8" ht="13.5" thickBot="1" x14ac:dyDescent="0.25">
      <c r="A43" s="905" t="s">
        <v>455</v>
      </c>
      <c r="B43" s="905"/>
      <c r="C43" s="905"/>
      <c r="D43" s="905"/>
      <c r="E43" s="906"/>
      <c r="F43" s="64">
        <f>F41+F42</f>
        <v>0</v>
      </c>
      <c r="G43" s="65"/>
      <c r="H43" s="66"/>
    </row>
    <row r="44" spans="1:8" x14ac:dyDescent="0.2">
      <c r="A44" s="76"/>
      <c r="B44" s="76"/>
      <c r="C44" s="76"/>
      <c r="D44" s="76"/>
      <c r="E44" s="76"/>
      <c r="F44" s="58"/>
      <c r="G44" s="32"/>
      <c r="H44" s="32"/>
    </row>
    <row r="45" spans="1:8" ht="18" thickBot="1" x14ac:dyDescent="0.35">
      <c r="A45" s="907" t="s">
        <v>412</v>
      </c>
      <c r="B45" s="907"/>
      <c r="C45" s="907"/>
      <c r="D45" s="907"/>
      <c r="E45" s="907"/>
      <c r="F45" s="907"/>
      <c r="G45" s="907"/>
      <c r="H45" s="59"/>
    </row>
    <row r="46" spans="1:8" ht="13.5" thickTop="1" x14ac:dyDescent="0.2">
      <c r="A46" s="33"/>
      <c r="B46" s="33"/>
      <c r="C46" s="33"/>
      <c r="D46" s="33"/>
      <c r="E46" s="33"/>
      <c r="F46" s="60" t="s">
        <v>14</v>
      </c>
      <c r="G46" s="60" t="s">
        <v>44</v>
      </c>
      <c r="H46" s="60" t="s">
        <v>45</v>
      </c>
    </row>
    <row r="47" spans="1:8" ht="56.25" x14ac:dyDescent="0.2">
      <c r="A47" s="898" t="s">
        <v>60</v>
      </c>
      <c r="B47" s="899"/>
      <c r="C47" s="899"/>
      <c r="D47" s="899"/>
      <c r="E47" s="900"/>
      <c r="F47" s="740"/>
      <c r="G47" s="61" t="s">
        <v>61</v>
      </c>
      <c r="H47" s="795" t="s">
        <v>478</v>
      </c>
    </row>
    <row r="48" spans="1:8" ht="45" x14ac:dyDescent="0.2">
      <c r="A48" s="898" t="s">
        <v>448</v>
      </c>
      <c r="B48" s="899"/>
      <c r="C48" s="899"/>
      <c r="D48" s="899"/>
      <c r="E48" s="900"/>
      <c r="F48" s="741"/>
      <c r="G48" s="549" t="s">
        <v>449</v>
      </c>
      <c r="H48" s="800" t="s">
        <v>450</v>
      </c>
    </row>
    <row r="49" spans="1:8" ht="67.5" x14ac:dyDescent="0.2">
      <c r="A49" s="927" t="s">
        <v>370</v>
      </c>
      <c r="B49" s="928"/>
      <c r="C49" s="928"/>
      <c r="D49" s="928"/>
      <c r="E49" s="929"/>
      <c r="F49" s="742"/>
      <c r="G49" s="548" t="s">
        <v>371</v>
      </c>
      <c r="H49" s="800" t="s">
        <v>479</v>
      </c>
    </row>
    <row r="50" spans="1:8" ht="67.5" x14ac:dyDescent="0.2">
      <c r="A50" s="898" t="s">
        <v>74</v>
      </c>
      <c r="B50" s="899"/>
      <c r="C50" s="899"/>
      <c r="D50" s="899"/>
      <c r="E50" s="900"/>
      <c r="F50" s="743"/>
      <c r="G50" s="61" t="s">
        <v>75</v>
      </c>
      <c r="H50" s="794" t="s">
        <v>340</v>
      </c>
    </row>
    <row r="51" spans="1:8" ht="90" x14ac:dyDescent="0.2">
      <c r="A51" s="898" t="s">
        <v>76</v>
      </c>
      <c r="B51" s="899"/>
      <c r="C51" s="899"/>
      <c r="D51" s="899"/>
      <c r="E51" s="900"/>
      <c r="F51" s="743"/>
      <c r="G51" s="61" t="s">
        <v>77</v>
      </c>
      <c r="H51" s="794" t="s">
        <v>341</v>
      </c>
    </row>
    <row r="52" spans="1:8" x14ac:dyDescent="0.2">
      <c r="A52" s="937" t="s">
        <v>451</v>
      </c>
      <c r="B52" s="938"/>
      <c r="C52" s="938"/>
      <c r="D52" s="938"/>
      <c r="E52" s="939"/>
      <c r="F52" s="77">
        <f>SUM(F47:F51)</f>
        <v>0</v>
      </c>
      <c r="G52" s="78"/>
      <c r="H52" s="78"/>
    </row>
    <row r="53" spans="1:8" ht="26.25" customHeight="1" x14ac:dyDescent="0.2">
      <c r="A53" s="940" t="s">
        <v>456</v>
      </c>
      <c r="B53" s="941"/>
      <c r="C53" s="941"/>
      <c r="D53" s="941"/>
      <c r="E53" s="942"/>
      <c r="F53" s="79">
        <f>F52%*$F$23</f>
        <v>0</v>
      </c>
      <c r="G53" s="709" t="s">
        <v>452</v>
      </c>
      <c r="H53" s="710" t="s">
        <v>453</v>
      </c>
    </row>
    <row r="54" spans="1:8" ht="45" x14ac:dyDescent="0.2">
      <c r="A54" s="897" t="s">
        <v>457</v>
      </c>
      <c r="B54" s="897"/>
      <c r="C54" s="897"/>
      <c r="D54" s="897"/>
      <c r="E54" s="897"/>
      <c r="F54" s="712">
        <f>ROUND((F31+F43)*F52/100,2)</f>
        <v>0</v>
      </c>
      <c r="G54" s="708" t="s">
        <v>458</v>
      </c>
      <c r="H54" s="708" t="s">
        <v>459</v>
      </c>
    </row>
    <row r="55" spans="1:8" ht="13.5" thickBot="1" x14ac:dyDescent="0.25">
      <c r="A55" s="933" t="s">
        <v>73</v>
      </c>
      <c r="B55" s="933"/>
      <c r="C55" s="933"/>
      <c r="D55" s="933"/>
      <c r="E55" s="934"/>
      <c r="F55" s="711">
        <f>F52+F53+F54</f>
        <v>0</v>
      </c>
      <c r="G55" s="65"/>
      <c r="H55" s="66"/>
    </row>
    <row r="56" spans="1:8" ht="13.5" thickBot="1" x14ac:dyDescent="0.25">
      <c r="A56" s="76"/>
      <c r="B56" s="76"/>
      <c r="C56" s="76"/>
      <c r="D56" s="76"/>
      <c r="E56" s="76"/>
      <c r="F56" s="58"/>
      <c r="G56" s="32"/>
      <c r="H56" s="32"/>
    </row>
    <row r="57" spans="1:8" ht="13.5" thickBot="1" x14ac:dyDescent="0.25">
      <c r="A57" s="943" t="s">
        <v>78</v>
      </c>
      <c r="B57" s="944"/>
      <c r="C57" s="944"/>
      <c r="D57" s="944"/>
      <c r="E57" s="944"/>
      <c r="F57" s="945"/>
      <c r="G57" s="945"/>
      <c r="H57" s="946"/>
    </row>
    <row r="58" spans="1:8" x14ac:dyDescent="0.2">
      <c r="A58" s="33"/>
      <c r="B58" s="33"/>
      <c r="C58" s="33"/>
      <c r="D58" s="33"/>
      <c r="E58" s="33"/>
      <c r="F58" s="55"/>
      <c r="G58" s="81"/>
      <c r="H58" s="81"/>
    </row>
    <row r="59" spans="1:8" ht="13.5" customHeight="1" thickBot="1" x14ac:dyDescent="0.25">
      <c r="A59" s="926" t="s">
        <v>79</v>
      </c>
      <c r="B59" s="926"/>
      <c r="C59" s="926"/>
      <c r="D59" s="926"/>
      <c r="E59" s="926"/>
      <c r="F59" s="82">
        <f>F23</f>
        <v>0</v>
      </c>
      <c r="G59" s="33"/>
      <c r="H59" s="33"/>
    </row>
    <row r="60" spans="1:8" ht="13.5" customHeight="1" thickBot="1" x14ac:dyDescent="0.25">
      <c r="A60" s="926" t="s">
        <v>80</v>
      </c>
      <c r="B60" s="926"/>
      <c r="C60" s="926"/>
      <c r="D60" s="926"/>
      <c r="E60" s="926"/>
      <c r="F60" s="82">
        <f>F31</f>
        <v>0</v>
      </c>
      <c r="G60" s="33"/>
      <c r="H60" s="33"/>
    </row>
    <row r="61" spans="1:8" ht="13.5" customHeight="1" thickBot="1" x14ac:dyDescent="0.25">
      <c r="A61" s="926" t="s">
        <v>413</v>
      </c>
      <c r="B61" s="926"/>
      <c r="C61" s="926"/>
      <c r="D61" s="926"/>
      <c r="E61" s="926"/>
      <c r="F61" s="82">
        <f>F43</f>
        <v>0</v>
      </c>
      <c r="G61" s="33"/>
      <c r="H61" s="33"/>
    </row>
    <row r="62" spans="1:8" ht="13.5" customHeight="1" thickBot="1" x14ac:dyDescent="0.25">
      <c r="A62" s="926" t="s">
        <v>414</v>
      </c>
      <c r="B62" s="926"/>
      <c r="C62" s="926"/>
      <c r="D62" s="926"/>
      <c r="E62" s="926"/>
      <c r="F62" s="82">
        <f>F55</f>
        <v>0</v>
      </c>
      <c r="G62" s="33"/>
      <c r="H62" s="85"/>
    </row>
    <row r="63" spans="1:8" ht="13.5" thickBot="1" x14ac:dyDescent="0.25">
      <c r="A63" s="905" t="s">
        <v>81</v>
      </c>
      <c r="B63" s="905"/>
      <c r="C63" s="905"/>
      <c r="D63" s="905"/>
      <c r="E63" s="906"/>
      <c r="F63" s="64">
        <f>SUM(F59:F62)</f>
        <v>0</v>
      </c>
      <c r="G63" s="65" t="s">
        <v>14</v>
      </c>
      <c r="H63" s="66"/>
    </row>
    <row r="64" spans="1:8" ht="15" x14ac:dyDescent="0.2">
      <c r="A64" s="83"/>
      <c r="B64" s="83"/>
      <c r="C64" s="83"/>
      <c r="D64" s="83"/>
      <c r="E64" s="83"/>
      <c r="F64" s="84"/>
      <c r="G64" s="84"/>
      <c r="H64" s="84"/>
    </row>
    <row r="65" spans="1:8" x14ac:dyDescent="0.2">
      <c r="A65" s="947" t="s">
        <v>42</v>
      </c>
      <c r="B65" s="947"/>
      <c r="C65" s="947"/>
      <c r="D65" s="234"/>
      <c r="E65" s="234"/>
      <c r="F65" s="55"/>
      <c r="G65" s="32"/>
      <c r="H65" s="32"/>
    </row>
  </sheetData>
  <sheetProtection algorithmName="SHA-512" hashValue="yEAer0G6bmuicSmysQiIJ4AYqtUhyMi8J6Z1aEDKc8+w9O8vUqW+Y/yL1oBUMgt+081Gcijo/LoIOclJ7y29dg==" saltValue="v0EdXEZPwju2lcI0wExj5w==" spinCount="100000" sheet="1" objects="1" scenarios="1" selectLockedCells="1"/>
  <mergeCells count="48">
    <mergeCell ref="A61:E61"/>
    <mergeCell ref="A62:E62"/>
    <mergeCell ref="A63:E63"/>
    <mergeCell ref="A65:C65"/>
    <mergeCell ref="A60:E60"/>
    <mergeCell ref="A59:E59"/>
    <mergeCell ref="A47:E47"/>
    <mergeCell ref="A49:E49"/>
    <mergeCell ref="A30:E30"/>
    <mergeCell ref="A31:E31"/>
    <mergeCell ref="A35:E35"/>
    <mergeCell ref="A36:E36"/>
    <mergeCell ref="A37:E37"/>
    <mergeCell ref="A38:E38"/>
    <mergeCell ref="A39:E39"/>
    <mergeCell ref="A51:E51"/>
    <mergeCell ref="A52:E52"/>
    <mergeCell ref="A53:E53"/>
    <mergeCell ref="A55:E55"/>
    <mergeCell ref="A57:H57"/>
    <mergeCell ref="A40:E40"/>
    <mergeCell ref="A20:E20"/>
    <mergeCell ref="A1:H1"/>
    <mergeCell ref="A2:H2"/>
    <mergeCell ref="A3:H3"/>
    <mergeCell ref="A5:H5"/>
    <mergeCell ref="A6:H6"/>
    <mergeCell ref="A8:E9"/>
    <mergeCell ref="A11:H11"/>
    <mergeCell ref="A13:G13"/>
    <mergeCell ref="A15:E15"/>
    <mergeCell ref="A16:E16"/>
    <mergeCell ref="A17:E17"/>
    <mergeCell ref="A18:E18"/>
    <mergeCell ref="A19:E19"/>
    <mergeCell ref="A54:E54"/>
    <mergeCell ref="A27:E27"/>
    <mergeCell ref="A28:E28"/>
    <mergeCell ref="A29:E29"/>
    <mergeCell ref="A22:E22"/>
    <mergeCell ref="A23:E23"/>
    <mergeCell ref="A25:G25"/>
    <mergeCell ref="A43:E43"/>
    <mergeCell ref="A45:G45"/>
    <mergeCell ref="A48:E48"/>
    <mergeCell ref="A50:E50"/>
    <mergeCell ref="A41:E41"/>
    <mergeCell ref="A42:E42"/>
  </mergeCells>
  <conditionalFormatting sqref="H9">
    <cfRule type="expression" dxfId="7" priority="1">
      <formula>$F$9&lt;&gt;""</formula>
    </cfRule>
  </conditionalFormatting>
  <conditionalFormatting sqref="G8">
    <cfRule type="expression" dxfId="6" priority="4">
      <formula>$F$8&lt;&gt;""</formula>
    </cfRule>
  </conditionalFormatting>
  <conditionalFormatting sqref="G9">
    <cfRule type="expression" dxfId="5" priority="3">
      <formula>$F$9&lt;&gt;""</formula>
    </cfRule>
  </conditionalFormatting>
  <conditionalFormatting sqref="H8">
    <cfRule type="expression" dxfId="4" priority="2">
      <formula>$F$8&lt;&gt;""</formula>
    </cfRule>
  </conditionalFormatting>
  <printOptions horizontalCentered="1"/>
  <pageMargins left="0.51181102362204722" right="0.51181102362204722" top="0.78740157480314965" bottom="0.78740157480314965" header="0.31496062992125984" footer="0.31496062992125984"/>
  <pageSetup paperSize="9" scale="64" fitToHeight="8" orientation="portrait" r:id="rId1"/>
  <headerFooter>
    <oddFooter>&amp;R&amp;A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65"/>
  <sheetViews>
    <sheetView view="pageBreakPreview" topLeftCell="A41" zoomScale="98" zoomScaleNormal="100" zoomScaleSheetLayoutView="98" workbookViewId="0">
      <selection activeCell="F35" sqref="F35"/>
    </sheetView>
  </sheetViews>
  <sheetFormatPr defaultRowHeight="12.75" x14ac:dyDescent="0.2"/>
  <cols>
    <col min="1" max="6" width="9.7109375" style="1" customWidth="1"/>
    <col min="7" max="8" width="44.7109375" style="1" customWidth="1"/>
    <col min="9" max="16384" width="9.140625" style="1"/>
  </cols>
  <sheetData>
    <row r="1" spans="1:8" ht="18" x14ac:dyDescent="0.25">
      <c r="A1" s="908" t="str">
        <f>'RESUMO POSTOS'!A1:I1</f>
        <v>TRIBUNAL REGIONAL ELEITORAL DO PARANÁ</v>
      </c>
      <c r="B1" s="908"/>
      <c r="C1" s="908"/>
      <c r="D1" s="908"/>
      <c r="E1" s="908"/>
      <c r="F1" s="908"/>
      <c r="G1" s="908"/>
      <c r="H1" s="908"/>
    </row>
    <row r="2" spans="1:8" x14ac:dyDescent="0.2">
      <c r="A2" s="909" t="str">
        <f>'RESUMO POSTOS'!A2:I2</f>
        <v>PLANILHA DE COMPOSIÇÃO DE CUSTOS E FORMAÇÃO DE PREÇOS - Estimativa do TRE-PR</v>
      </c>
      <c r="B2" s="909"/>
      <c r="C2" s="909"/>
      <c r="D2" s="909"/>
      <c r="E2" s="909"/>
      <c r="F2" s="909"/>
      <c r="G2" s="909"/>
      <c r="H2" s="909"/>
    </row>
    <row r="3" spans="1:8" x14ac:dyDescent="0.2">
      <c r="A3" s="910" t="str">
        <f>'RESUMO POSTOS'!A3:I3</f>
        <v>Postos de Eletricistas - Serviços de Manutenção Predial em Geral (SMICRE e SMIN)</v>
      </c>
      <c r="B3" s="910"/>
      <c r="C3" s="910"/>
      <c r="D3" s="910"/>
      <c r="E3" s="910"/>
      <c r="F3" s="910"/>
      <c r="G3" s="910"/>
      <c r="H3" s="910"/>
    </row>
    <row r="4" spans="1:8" x14ac:dyDescent="0.2">
      <c r="A4" s="54"/>
      <c r="B4" s="54"/>
      <c r="C4" s="54"/>
      <c r="D4" s="54"/>
      <c r="E4" s="54"/>
      <c r="F4" s="55"/>
      <c r="G4" s="32"/>
      <c r="H4" s="32"/>
    </row>
    <row r="5" spans="1:8" x14ac:dyDescent="0.2">
      <c r="A5" s="911" t="str">
        <f>'RESUMO POSTOS'!A8:I8</f>
        <v>Nome da Empresa</v>
      </c>
      <c r="B5" s="912"/>
      <c r="C5" s="912"/>
      <c r="D5" s="912"/>
      <c r="E5" s="912"/>
      <c r="F5" s="912"/>
      <c r="G5" s="912"/>
      <c r="H5" s="913"/>
    </row>
    <row r="6" spans="1:8" x14ac:dyDescent="0.2">
      <c r="A6" s="914" t="str">
        <f>'RESUMO POSTOS'!A9:I9</f>
        <v>CNPJ</v>
      </c>
      <c r="B6" s="915"/>
      <c r="C6" s="915"/>
      <c r="D6" s="915"/>
      <c r="E6" s="915"/>
      <c r="F6" s="915"/>
      <c r="G6" s="915"/>
      <c r="H6" s="916"/>
    </row>
    <row r="7" spans="1:8" x14ac:dyDescent="0.2">
      <c r="A7" s="33"/>
      <c r="B7" s="33"/>
      <c r="C7" s="33"/>
      <c r="D7" s="33"/>
      <c r="E7" s="33"/>
      <c r="F7" s="33"/>
      <c r="G7" s="33"/>
      <c r="H7" s="33"/>
    </row>
    <row r="8" spans="1:8" x14ac:dyDescent="0.2">
      <c r="A8" s="917" t="s">
        <v>35</v>
      </c>
      <c r="B8" s="918"/>
      <c r="C8" s="918"/>
      <c r="D8" s="918"/>
      <c r="E8" s="919"/>
      <c r="F8" s="787"/>
      <c r="G8" s="56" t="s">
        <v>36</v>
      </c>
      <c r="H8" s="792" t="s">
        <v>42</v>
      </c>
    </row>
    <row r="9" spans="1:8" x14ac:dyDescent="0.2">
      <c r="A9" s="920"/>
      <c r="B9" s="921"/>
      <c r="C9" s="921"/>
      <c r="D9" s="921"/>
      <c r="E9" s="922"/>
      <c r="F9" s="787">
        <f>'ENCARGOS SOCIAIS'!F9</f>
        <v>0</v>
      </c>
      <c r="G9" s="56" t="s">
        <v>37</v>
      </c>
      <c r="H9" s="56"/>
    </row>
    <row r="10" spans="1:8" ht="13.5" thickBot="1" x14ac:dyDescent="0.25">
      <c r="A10" s="33"/>
      <c r="B10" s="33"/>
      <c r="C10" s="33"/>
      <c r="D10" s="33"/>
      <c r="E10" s="33"/>
      <c r="F10" s="33"/>
      <c r="G10" s="33"/>
      <c r="H10" s="33"/>
    </row>
    <row r="11" spans="1:8" ht="13.5" thickBot="1" x14ac:dyDescent="0.25">
      <c r="A11" s="948" t="s">
        <v>437</v>
      </c>
      <c r="B11" s="949"/>
      <c r="C11" s="949"/>
      <c r="D11" s="949"/>
      <c r="E11" s="949"/>
      <c r="F11" s="949"/>
      <c r="G11" s="949"/>
      <c r="H11" s="950"/>
    </row>
    <row r="12" spans="1:8" x14ac:dyDescent="0.2">
      <c r="A12" s="57"/>
      <c r="B12" s="57"/>
      <c r="C12" s="57"/>
      <c r="D12" s="57"/>
      <c r="E12" s="57"/>
      <c r="F12" s="58"/>
      <c r="G12" s="32"/>
      <c r="H12" s="32"/>
    </row>
    <row r="13" spans="1:8" ht="18" thickBot="1" x14ac:dyDescent="0.35">
      <c r="A13" s="907" t="s">
        <v>43</v>
      </c>
      <c r="B13" s="907"/>
      <c r="C13" s="907"/>
      <c r="D13" s="907"/>
      <c r="E13" s="907"/>
      <c r="F13" s="907"/>
      <c r="G13" s="907"/>
      <c r="H13" s="59"/>
    </row>
    <row r="14" spans="1:8" ht="13.5" thickTop="1" x14ac:dyDescent="0.2">
      <c r="A14" s="33"/>
      <c r="B14" s="33"/>
      <c r="C14" s="33"/>
      <c r="D14" s="33"/>
      <c r="E14" s="33"/>
      <c r="F14" s="60" t="s">
        <v>14</v>
      </c>
      <c r="G14" s="60" t="s">
        <v>44</v>
      </c>
      <c r="H14" s="60" t="s">
        <v>45</v>
      </c>
    </row>
    <row r="15" spans="1:8" x14ac:dyDescent="0.2">
      <c r="A15" s="898" t="s">
        <v>15</v>
      </c>
      <c r="B15" s="899"/>
      <c r="C15" s="899"/>
      <c r="D15" s="899"/>
      <c r="E15" s="900"/>
      <c r="F15" s="788">
        <f>'ENCARGOS SOCIAIS'!F15</f>
        <v>0</v>
      </c>
      <c r="G15" s="61" t="s">
        <v>46</v>
      </c>
      <c r="H15" s="794" t="s">
        <v>331</v>
      </c>
    </row>
    <row r="16" spans="1:8" x14ac:dyDescent="0.2">
      <c r="A16" s="898" t="s">
        <v>47</v>
      </c>
      <c r="B16" s="899"/>
      <c r="C16" s="899"/>
      <c r="D16" s="899"/>
      <c r="E16" s="900"/>
      <c r="F16" s="788">
        <f>'ENCARGOS SOCIAIS'!F16</f>
        <v>0</v>
      </c>
      <c r="G16" s="61" t="s">
        <v>48</v>
      </c>
      <c r="H16" s="794" t="s">
        <v>332</v>
      </c>
    </row>
    <row r="17" spans="1:8" x14ac:dyDescent="0.2">
      <c r="A17" s="898" t="s">
        <v>16</v>
      </c>
      <c r="B17" s="899"/>
      <c r="C17" s="899"/>
      <c r="D17" s="899"/>
      <c r="E17" s="900"/>
      <c r="F17" s="788">
        <f>'ENCARGOS SOCIAIS'!F17</f>
        <v>0</v>
      </c>
      <c r="G17" s="61" t="s">
        <v>49</v>
      </c>
      <c r="H17" s="794" t="s">
        <v>333</v>
      </c>
    </row>
    <row r="18" spans="1:8" x14ac:dyDescent="0.2">
      <c r="A18" s="898" t="s">
        <v>50</v>
      </c>
      <c r="B18" s="899"/>
      <c r="C18" s="899"/>
      <c r="D18" s="899"/>
      <c r="E18" s="900"/>
      <c r="F18" s="788">
        <f>'ENCARGOS SOCIAIS'!F18</f>
        <v>0</v>
      </c>
      <c r="G18" s="61" t="s">
        <v>51</v>
      </c>
      <c r="H18" s="794" t="s">
        <v>334</v>
      </c>
    </row>
    <row r="19" spans="1:8" ht="22.5" x14ac:dyDescent="0.2">
      <c r="A19" s="898" t="s">
        <v>17</v>
      </c>
      <c r="B19" s="899"/>
      <c r="C19" s="899"/>
      <c r="D19" s="899"/>
      <c r="E19" s="900"/>
      <c r="F19" s="788">
        <f>'ENCARGOS SOCIAIS'!F19</f>
        <v>0</v>
      </c>
      <c r="G19" s="61" t="s">
        <v>52</v>
      </c>
      <c r="H19" s="794" t="s">
        <v>335</v>
      </c>
    </row>
    <row r="20" spans="1:8" x14ac:dyDescent="0.2">
      <c r="A20" s="898" t="s">
        <v>18</v>
      </c>
      <c r="B20" s="899"/>
      <c r="C20" s="899"/>
      <c r="D20" s="899"/>
      <c r="E20" s="900"/>
      <c r="F20" s="788">
        <f>'ENCARGOS SOCIAIS'!F20</f>
        <v>0</v>
      </c>
      <c r="G20" s="61" t="s">
        <v>53</v>
      </c>
      <c r="H20" s="794" t="s">
        <v>336</v>
      </c>
    </row>
    <row r="21" spans="1:8" ht="67.5" x14ac:dyDescent="0.2">
      <c r="A21" s="62" t="s">
        <v>54</v>
      </c>
      <c r="B21" s="789">
        <f>'ENCARGOS SOCIAIS'!B21</f>
        <v>0</v>
      </c>
      <c r="C21" s="62" t="s">
        <v>55</v>
      </c>
      <c r="D21" s="790">
        <f>'ENCARGOS SOCIAIS'!D21</f>
        <v>0</v>
      </c>
      <c r="E21" s="62" t="s">
        <v>56</v>
      </c>
      <c r="F21" s="63">
        <f>B21*D21</f>
        <v>0</v>
      </c>
      <c r="G21" s="549" t="s">
        <v>372</v>
      </c>
      <c r="H21" s="793" t="s">
        <v>477</v>
      </c>
    </row>
    <row r="22" spans="1:8" ht="23.25" thickBot="1" x14ac:dyDescent="0.25">
      <c r="A22" s="904" t="s">
        <v>19</v>
      </c>
      <c r="B22" s="904"/>
      <c r="C22" s="904"/>
      <c r="D22" s="904"/>
      <c r="E22" s="904"/>
      <c r="F22" s="791">
        <f>'ENCARGOS SOCIAIS'!F22</f>
        <v>0</v>
      </c>
      <c r="G22" s="61" t="s">
        <v>57</v>
      </c>
      <c r="H22" s="794" t="s">
        <v>337</v>
      </c>
    </row>
    <row r="23" spans="1:8" ht="13.5" thickBot="1" x14ac:dyDescent="0.25">
      <c r="A23" s="905" t="s">
        <v>58</v>
      </c>
      <c r="B23" s="905"/>
      <c r="C23" s="905"/>
      <c r="D23" s="905"/>
      <c r="E23" s="906"/>
      <c r="F23" s="64">
        <f>SUM(F15:F22)</f>
        <v>0</v>
      </c>
      <c r="G23" s="65"/>
      <c r="H23" s="66"/>
    </row>
    <row r="24" spans="1:8" x14ac:dyDescent="0.2">
      <c r="A24" s="67"/>
      <c r="B24" s="67"/>
      <c r="C24" s="67"/>
      <c r="D24" s="67"/>
      <c r="E24" s="67"/>
      <c r="F24" s="58"/>
      <c r="G24" s="66"/>
      <c r="H24" s="66"/>
    </row>
    <row r="25" spans="1:8" ht="18" thickBot="1" x14ac:dyDescent="0.35">
      <c r="A25" s="907" t="s">
        <v>59</v>
      </c>
      <c r="B25" s="907"/>
      <c r="C25" s="907"/>
      <c r="D25" s="907"/>
      <c r="E25" s="907"/>
      <c r="F25" s="907"/>
      <c r="G25" s="907"/>
      <c r="H25" s="59"/>
    </row>
    <row r="26" spans="1:8" ht="13.5" thickTop="1" x14ac:dyDescent="0.2">
      <c r="A26" s="33"/>
      <c r="B26" s="33"/>
      <c r="C26" s="33"/>
      <c r="D26" s="33"/>
      <c r="E26" s="33"/>
      <c r="F26" s="60" t="s">
        <v>14</v>
      </c>
      <c r="G26" s="60" t="s">
        <v>44</v>
      </c>
      <c r="H26" s="60" t="s">
        <v>45</v>
      </c>
    </row>
    <row r="27" spans="1:8" ht="33.75" x14ac:dyDescent="0.2">
      <c r="A27" s="898" t="s">
        <v>62</v>
      </c>
      <c r="B27" s="899"/>
      <c r="C27" s="899"/>
      <c r="D27" s="899"/>
      <c r="E27" s="900"/>
      <c r="F27" s="733">
        <f>'ENCARGOS SOCIAIS'!F27</f>
        <v>0</v>
      </c>
      <c r="G27" s="61" t="s">
        <v>61</v>
      </c>
      <c r="H27" s="794" t="s">
        <v>338</v>
      </c>
    </row>
    <row r="28" spans="1:8" ht="33.75" x14ac:dyDescent="0.2">
      <c r="A28" s="898" t="s">
        <v>63</v>
      </c>
      <c r="B28" s="899"/>
      <c r="C28" s="899"/>
      <c r="D28" s="899"/>
      <c r="E28" s="900"/>
      <c r="F28" s="733">
        <f>'ENCARGOS SOCIAIS'!F28</f>
        <v>0</v>
      </c>
      <c r="G28" s="61" t="s">
        <v>64</v>
      </c>
      <c r="H28" s="794" t="s">
        <v>339</v>
      </c>
    </row>
    <row r="29" spans="1:8" x14ac:dyDescent="0.2">
      <c r="A29" s="901" t="s">
        <v>20</v>
      </c>
      <c r="B29" s="902"/>
      <c r="C29" s="902"/>
      <c r="D29" s="902"/>
      <c r="E29" s="903"/>
      <c r="F29" s="68">
        <f>F27+F28</f>
        <v>0</v>
      </c>
      <c r="G29" s="69"/>
      <c r="H29" s="69"/>
    </row>
    <row r="30" spans="1:8" ht="13.5" thickBot="1" x14ac:dyDescent="0.25">
      <c r="A30" s="930" t="s">
        <v>460</v>
      </c>
      <c r="B30" s="931"/>
      <c r="C30" s="931"/>
      <c r="D30" s="931"/>
      <c r="E30" s="932"/>
      <c r="F30" s="70">
        <f>F29%*F23</f>
        <v>0</v>
      </c>
      <c r="G30" s="71" t="s">
        <v>65</v>
      </c>
      <c r="H30" s="548" t="s">
        <v>454</v>
      </c>
    </row>
    <row r="31" spans="1:8" ht="13.5" customHeight="1" thickBot="1" x14ac:dyDescent="0.25">
      <c r="A31" s="933" t="s">
        <v>66</v>
      </c>
      <c r="B31" s="933"/>
      <c r="C31" s="933"/>
      <c r="D31" s="933"/>
      <c r="E31" s="934"/>
      <c r="F31" s="64">
        <f>F29+F30</f>
        <v>0</v>
      </c>
      <c r="G31" s="72"/>
      <c r="H31" s="73"/>
    </row>
    <row r="32" spans="1:8" x14ac:dyDescent="0.2">
      <c r="A32" s="67"/>
      <c r="B32" s="67"/>
      <c r="C32" s="67"/>
      <c r="D32" s="67"/>
      <c r="E32" s="67"/>
      <c r="F32" s="58"/>
      <c r="G32" s="32"/>
      <c r="H32" s="32"/>
    </row>
    <row r="33" spans="1:8" ht="18" thickBot="1" x14ac:dyDescent="0.35">
      <c r="A33" s="527" t="s">
        <v>411</v>
      </c>
      <c r="B33" s="527"/>
      <c r="C33" s="527"/>
      <c r="D33" s="527"/>
      <c r="E33" s="527"/>
      <c r="F33" s="527"/>
      <c r="G33" s="527"/>
      <c r="H33" s="74"/>
    </row>
    <row r="34" spans="1:8" ht="13.5" thickTop="1" x14ac:dyDescent="0.2">
      <c r="A34" s="33"/>
      <c r="B34" s="33"/>
      <c r="C34" s="33"/>
      <c r="D34" s="33"/>
      <c r="E34" s="33"/>
      <c r="F34" s="60" t="s">
        <v>14</v>
      </c>
      <c r="G34" s="60" t="s">
        <v>44</v>
      </c>
      <c r="H34" s="60" t="s">
        <v>45</v>
      </c>
    </row>
    <row r="35" spans="1:8" ht="67.5" x14ac:dyDescent="0.2">
      <c r="A35" s="898" t="s">
        <v>67</v>
      </c>
      <c r="B35" s="899"/>
      <c r="C35" s="899"/>
      <c r="D35" s="899"/>
      <c r="E35" s="900"/>
      <c r="F35" s="738"/>
      <c r="G35" s="61" t="s">
        <v>68</v>
      </c>
      <c r="H35" s="795" t="s">
        <v>483</v>
      </c>
    </row>
    <row r="36" spans="1:8" x14ac:dyDescent="0.2">
      <c r="A36" s="930" t="s">
        <v>467</v>
      </c>
      <c r="B36" s="935"/>
      <c r="C36" s="935"/>
      <c r="D36" s="935"/>
      <c r="E36" s="936"/>
      <c r="F36" s="75">
        <f>F35*8%</f>
        <v>0</v>
      </c>
      <c r="G36" s="61" t="s">
        <v>69</v>
      </c>
      <c r="H36" s="714" t="s">
        <v>468</v>
      </c>
    </row>
    <row r="37" spans="1:8" ht="22.5" x14ac:dyDescent="0.2">
      <c r="A37" s="930" t="s">
        <v>461</v>
      </c>
      <c r="B37" s="935"/>
      <c r="C37" s="935"/>
      <c r="D37" s="935"/>
      <c r="E37" s="936"/>
      <c r="F37" s="738"/>
      <c r="G37" s="549" t="s">
        <v>462</v>
      </c>
      <c r="H37" s="796" t="s">
        <v>482</v>
      </c>
    </row>
    <row r="38" spans="1:8" ht="45" x14ac:dyDescent="0.2">
      <c r="A38" s="898" t="s">
        <v>70</v>
      </c>
      <c r="B38" s="899"/>
      <c r="C38" s="899"/>
      <c r="D38" s="899"/>
      <c r="E38" s="900"/>
      <c r="F38" s="738"/>
      <c r="G38" s="61" t="s">
        <v>71</v>
      </c>
      <c r="H38" s="795" t="s">
        <v>484</v>
      </c>
    </row>
    <row r="39" spans="1:8" ht="22.5" x14ac:dyDescent="0.2">
      <c r="A39" s="898" t="s">
        <v>439</v>
      </c>
      <c r="B39" s="899"/>
      <c r="C39" s="899"/>
      <c r="D39" s="899"/>
      <c r="E39" s="900"/>
      <c r="F39" s="75">
        <f>ROUND($F$23*F38%,2)</f>
        <v>0</v>
      </c>
      <c r="G39" s="80" t="s">
        <v>443</v>
      </c>
      <c r="H39" s="69" t="s">
        <v>444</v>
      </c>
    </row>
    <row r="40" spans="1:8" ht="65.099999999999994" customHeight="1" x14ac:dyDescent="0.2">
      <c r="A40" s="898" t="s">
        <v>72</v>
      </c>
      <c r="B40" s="899"/>
      <c r="C40" s="899"/>
      <c r="D40" s="899"/>
      <c r="E40" s="900"/>
      <c r="F40" s="739"/>
      <c r="G40" s="713" t="s">
        <v>441</v>
      </c>
      <c r="H40" s="797" t="s">
        <v>442</v>
      </c>
    </row>
    <row r="41" spans="1:8" x14ac:dyDescent="0.2">
      <c r="A41" s="901" t="s">
        <v>440</v>
      </c>
      <c r="B41" s="902"/>
      <c r="C41" s="902"/>
      <c r="D41" s="902"/>
      <c r="E41" s="903"/>
      <c r="F41" s="68">
        <f>SUM(F35:F40)</f>
        <v>0</v>
      </c>
      <c r="G41" s="69"/>
      <c r="H41" s="69"/>
    </row>
    <row r="42" spans="1:8" ht="34.5" thickBot="1" x14ac:dyDescent="0.25">
      <c r="A42" s="904" t="s">
        <v>445</v>
      </c>
      <c r="B42" s="904"/>
      <c r="C42" s="904"/>
      <c r="D42" s="904"/>
      <c r="E42" s="904"/>
      <c r="F42" s="70">
        <f>ROUND(F31*F41/100,2)</f>
        <v>0</v>
      </c>
      <c r="G42" s="71" t="s">
        <v>446</v>
      </c>
      <c r="H42" s="71" t="s">
        <v>447</v>
      </c>
    </row>
    <row r="43" spans="1:8" ht="13.5" thickBot="1" x14ac:dyDescent="0.25">
      <c r="A43" s="905" t="s">
        <v>455</v>
      </c>
      <c r="B43" s="905"/>
      <c r="C43" s="905"/>
      <c r="D43" s="905"/>
      <c r="E43" s="906"/>
      <c r="F43" s="64">
        <f>F41+F42</f>
        <v>0</v>
      </c>
      <c r="G43" s="65"/>
      <c r="H43" s="66"/>
    </row>
    <row r="44" spans="1:8" x14ac:dyDescent="0.2">
      <c r="A44" s="76"/>
      <c r="B44" s="76"/>
      <c r="C44" s="76"/>
      <c r="D44" s="76"/>
      <c r="E44" s="76"/>
      <c r="F44" s="58"/>
      <c r="G44" s="32"/>
      <c r="H44" s="32"/>
    </row>
    <row r="45" spans="1:8" ht="18" thickBot="1" x14ac:dyDescent="0.35">
      <c r="A45" s="907" t="s">
        <v>412</v>
      </c>
      <c r="B45" s="907"/>
      <c r="C45" s="907"/>
      <c r="D45" s="907"/>
      <c r="E45" s="907"/>
      <c r="F45" s="907"/>
      <c r="G45" s="907"/>
      <c r="H45" s="59"/>
    </row>
    <row r="46" spans="1:8" ht="13.5" thickTop="1" x14ac:dyDescent="0.2">
      <c r="A46" s="33"/>
      <c r="B46" s="33"/>
      <c r="C46" s="33"/>
      <c r="D46" s="33"/>
      <c r="E46" s="33"/>
      <c r="F46" s="60" t="s">
        <v>14</v>
      </c>
      <c r="G46" s="60" t="s">
        <v>44</v>
      </c>
      <c r="H46" s="60" t="s">
        <v>45</v>
      </c>
    </row>
    <row r="47" spans="1:8" ht="33.75" x14ac:dyDescent="0.2">
      <c r="A47" s="898" t="s">
        <v>60</v>
      </c>
      <c r="B47" s="899"/>
      <c r="C47" s="899"/>
      <c r="D47" s="899"/>
      <c r="E47" s="900"/>
      <c r="F47" s="740">
        <v>0</v>
      </c>
      <c r="G47" s="61" t="s">
        <v>61</v>
      </c>
      <c r="H47" s="61" t="s">
        <v>463</v>
      </c>
    </row>
    <row r="48" spans="1:8" ht="45" x14ac:dyDescent="0.2">
      <c r="A48" s="898" t="s">
        <v>448</v>
      </c>
      <c r="B48" s="899"/>
      <c r="C48" s="899"/>
      <c r="D48" s="899"/>
      <c r="E48" s="900"/>
      <c r="F48" s="741">
        <v>0</v>
      </c>
      <c r="G48" s="549" t="s">
        <v>449</v>
      </c>
      <c r="H48" s="61" t="s">
        <v>464</v>
      </c>
    </row>
    <row r="49" spans="1:8" ht="67.5" x14ac:dyDescent="0.2">
      <c r="A49" s="927" t="s">
        <v>370</v>
      </c>
      <c r="B49" s="928"/>
      <c r="C49" s="928"/>
      <c r="D49" s="928"/>
      <c r="E49" s="929"/>
      <c r="F49" s="742">
        <v>0</v>
      </c>
      <c r="G49" s="548" t="s">
        <v>371</v>
      </c>
      <c r="H49" s="61" t="s">
        <v>465</v>
      </c>
    </row>
    <row r="50" spans="1:8" ht="67.5" x14ac:dyDescent="0.2">
      <c r="A50" s="898" t="s">
        <v>74</v>
      </c>
      <c r="B50" s="899"/>
      <c r="C50" s="899"/>
      <c r="D50" s="899"/>
      <c r="E50" s="900"/>
      <c r="F50" s="743">
        <v>0</v>
      </c>
      <c r="G50" s="61" t="s">
        <v>75</v>
      </c>
      <c r="H50" s="61" t="s">
        <v>466</v>
      </c>
    </row>
    <row r="51" spans="1:8" ht="90" x14ac:dyDescent="0.2">
      <c r="A51" s="898" t="s">
        <v>76</v>
      </c>
      <c r="B51" s="899"/>
      <c r="C51" s="899"/>
      <c r="D51" s="899"/>
      <c r="E51" s="900"/>
      <c r="F51" s="743"/>
      <c r="G51" s="61" t="s">
        <v>77</v>
      </c>
      <c r="H51" s="794" t="s">
        <v>341</v>
      </c>
    </row>
    <row r="52" spans="1:8" x14ac:dyDescent="0.2">
      <c r="A52" s="937" t="s">
        <v>451</v>
      </c>
      <c r="B52" s="938"/>
      <c r="C52" s="938"/>
      <c r="D52" s="938"/>
      <c r="E52" s="939"/>
      <c r="F52" s="77">
        <f>SUM(F47:F51)</f>
        <v>0</v>
      </c>
      <c r="G52" s="78"/>
      <c r="H52" s="78"/>
    </row>
    <row r="53" spans="1:8" ht="26.25" customHeight="1" x14ac:dyDescent="0.2">
      <c r="A53" s="940" t="s">
        <v>456</v>
      </c>
      <c r="B53" s="941"/>
      <c r="C53" s="941"/>
      <c r="D53" s="941"/>
      <c r="E53" s="942"/>
      <c r="F53" s="79">
        <f>F52%*$F$23</f>
        <v>0</v>
      </c>
      <c r="G53" s="709" t="s">
        <v>452</v>
      </c>
      <c r="H53" s="710" t="s">
        <v>453</v>
      </c>
    </row>
    <row r="54" spans="1:8" ht="45.75" customHeight="1" x14ac:dyDescent="0.2">
      <c r="A54" s="897" t="s">
        <v>457</v>
      </c>
      <c r="B54" s="897"/>
      <c r="C54" s="897"/>
      <c r="D54" s="897"/>
      <c r="E54" s="897"/>
      <c r="F54" s="712">
        <f>ROUND((F31+F43)*F52/100,2)</f>
        <v>0</v>
      </c>
      <c r="G54" s="708" t="s">
        <v>458</v>
      </c>
      <c r="H54" s="708" t="s">
        <v>459</v>
      </c>
    </row>
    <row r="55" spans="1:8" ht="13.5" thickBot="1" x14ac:dyDescent="0.25">
      <c r="A55" s="905" t="s">
        <v>73</v>
      </c>
      <c r="B55" s="905"/>
      <c r="C55" s="905"/>
      <c r="D55" s="905"/>
      <c r="E55" s="906"/>
      <c r="F55" s="711">
        <f>F52+F53+F54</f>
        <v>0</v>
      </c>
      <c r="G55" s="65"/>
      <c r="H55" s="66"/>
    </row>
    <row r="56" spans="1:8" ht="13.5" thickBot="1" x14ac:dyDescent="0.25">
      <c r="A56" s="76"/>
      <c r="B56" s="76"/>
      <c r="C56" s="76"/>
      <c r="D56" s="76"/>
      <c r="E56" s="76"/>
      <c r="F56" s="58"/>
      <c r="G56" s="32"/>
      <c r="H56" s="32"/>
    </row>
    <row r="57" spans="1:8" ht="13.5" thickBot="1" x14ac:dyDescent="0.25">
      <c r="A57" s="943" t="s">
        <v>78</v>
      </c>
      <c r="B57" s="944"/>
      <c r="C57" s="944"/>
      <c r="D57" s="944"/>
      <c r="E57" s="944"/>
      <c r="F57" s="945"/>
      <c r="G57" s="945"/>
      <c r="H57" s="946"/>
    </row>
    <row r="58" spans="1:8" x14ac:dyDescent="0.2">
      <c r="A58" s="33"/>
      <c r="B58" s="33"/>
      <c r="C58" s="33"/>
      <c r="D58" s="33"/>
      <c r="E58" s="33"/>
      <c r="F58" s="55"/>
      <c r="G58" s="81"/>
      <c r="H58" s="81"/>
    </row>
    <row r="59" spans="1:8" ht="13.5" customHeight="1" thickBot="1" x14ac:dyDescent="0.25">
      <c r="A59" s="926" t="s">
        <v>79</v>
      </c>
      <c r="B59" s="926"/>
      <c r="C59" s="926"/>
      <c r="D59" s="926"/>
      <c r="E59" s="926"/>
      <c r="F59" s="82">
        <f>F23</f>
        <v>0</v>
      </c>
      <c r="G59" s="33"/>
      <c r="H59" s="33"/>
    </row>
    <row r="60" spans="1:8" ht="13.5" customHeight="1" thickBot="1" x14ac:dyDescent="0.25">
      <c r="A60" s="926" t="s">
        <v>80</v>
      </c>
      <c r="B60" s="926"/>
      <c r="C60" s="926"/>
      <c r="D60" s="926"/>
      <c r="E60" s="926"/>
      <c r="F60" s="82">
        <f>F31</f>
        <v>0</v>
      </c>
      <c r="G60" s="33"/>
      <c r="H60" s="33"/>
    </row>
    <row r="61" spans="1:8" ht="13.5" customHeight="1" thickBot="1" x14ac:dyDescent="0.25">
      <c r="A61" s="926" t="s">
        <v>413</v>
      </c>
      <c r="B61" s="926"/>
      <c r="C61" s="926"/>
      <c r="D61" s="926"/>
      <c r="E61" s="926"/>
      <c r="F61" s="82">
        <f>F43</f>
        <v>0</v>
      </c>
      <c r="G61" s="33"/>
      <c r="H61" s="33"/>
    </row>
    <row r="62" spans="1:8" ht="13.5" customHeight="1" thickBot="1" x14ac:dyDescent="0.25">
      <c r="A62" s="926" t="s">
        <v>414</v>
      </c>
      <c r="B62" s="926"/>
      <c r="C62" s="926"/>
      <c r="D62" s="926"/>
      <c r="E62" s="926"/>
      <c r="F62" s="82">
        <f>F55</f>
        <v>0</v>
      </c>
      <c r="G62" s="33"/>
      <c r="H62" s="85"/>
    </row>
    <row r="63" spans="1:8" ht="13.5" thickBot="1" x14ac:dyDescent="0.25">
      <c r="A63" s="905" t="s">
        <v>81</v>
      </c>
      <c r="B63" s="905"/>
      <c r="C63" s="905"/>
      <c r="D63" s="905"/>
      <c r="E63" s="906"/>
      <c r="F63" s="64">
        <f>SUM(F59:F62)</f>
        <v>0</v>
      </c>
      <c r="G63" s="65" t="s">
        <v>14</v>
      </c>
      <c r="H63" s="66"/>
    </row>
    <row r="64" spans="1:8" ht="15" x14ac:dyDescent="0.2">
      <c r="A64" s="83"/>
      <c r="B64" s="83"/>
      <c r="C64" s="83"/>
      <c r="D64" s="83"/>
      <c r="E64" s="83"/>
      <c r="F64" s="84"/>
      <c r="G64" s="84"/>
      <c r="H64" s="84"/>
    </row>
    <row r="65" spans="1:8" x14ac:dyDescent="0.2">
      <c r="A65" s="947" t="s">
        <v>42</v>
      </c>
      <c r="B65" s="947"/>
      <c r="C65" s="947"/>
      <c r="D65" s="530"/>
      <c r="E65" s="530"/>
      <c r="F65" s="55"/>
      <c r="G65" s="32"/>
      <c r="H65" s="32"/>
    </row>
  </sheetData>
  <sheetProtection algorithmName="SHA-512" hashValue="gaBgoR/vIeJnnufvn425IZjIK+ryjRgcTArABSGynp9lpCCQluBUnI2mtDxKZhvK5PM5yo3anUDaXKm7It+rbA==" saltValue="8a9UidlFuSw1N4bDNCMCow==" spinCount="100000" sheet="1" objects="1" scenarios="1" selectLockedCells="1"/>
  <mergeCells count="48">
    <mergeCell ref="A8:E9"/>
    <mergeCell ref="A1:H1"/>
    <mergeCell ref="A2:H2"/>
    <mergeCell ref="A3:H3"/>
    <mergeCell ref="A5:H5"/>
    <mergeCell ref="A6:H6"/>
    <mergeCell ref="A27:E27"/>
    <mergeCell ref="A11:H11"/>
    <mergeCell ref="A13:G13"/>
    <mergeCell ref="A15:E15"/>
    <mergeCell ref="A16:E16"/>
    <mergeCell ref="A17:E17"/>
    <mergeCell ref="A18:E18"/>
    <mergeCell ref="A19:E19"/>
    <mergeCell ref="A20:E20"/>
    <mergeCell ref="A22:E22"/>
    <mergeCell ref="A23:E23"/>
    <mergeCell ref="A25:G25"/>
    <mergeCell ref="A38:E38"/>
    <mergeCell ref="A28:E28"/>
    <mergeCell ref="A29:E29"/>
    <mergeCell ref="A30:E30"/>
    <mergeCell ref="A31:E31"/>
    <mergeCell ref="A35:E35"/>
    <mergeCell ref="A36:E36"/>
    <mergeCell ref="A37:E37"/>
    <mergeCell ref="A53:E53"/>
    <mergeCell ref="A39:E39"/>
    <mergeCell ref="A40:E40"/>
    <mergeCell ref="A43:E43"/>
    <mergeCell ref="A45:G45"/>
    <mergeCell ref="A47:E47"/>
    <mergeCell ref="A48:E48"/>
    <mergeCell ref="A49:E49"/>
    <mergeCell ref="A50:E50"/>
    <mergeCell ref="A51:E51"/>
    <mergeCell ref="A52:E52"/>
    <mergeCell ref="A41:E41"/>
    <mergeCell ref="A42:E42"/>
    <mergeCell ref="A54:E54"/>
    <mergeCell ref="A62:E62"/>
    <mergeCell ref="A63:E63"/>
    <mergeCell ref="A65:C65"/>
    <mergeCell ref="A55:E55"/>
    <mergeCell ref="A57:H57"/>
    <mergeCell ref="A59:E59"/>
    <mergeCell ref="A60:E60"/>
    <mergeCell ref="A61:E61"/>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51181102362204722" right="0.51181102362204722" top="0.78740157480314965" bottom="0.78740157480314965" header="0.31496062992125984" footer="0.31496062992125984"/>
  <pageSetup paperSize="9" scale="64" fitToHeight="5" orientation="portrait" r:id="rId1"/>
  <headerFooter>
    <oddFooter>&amp;R&amp;A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Q41"/>
  <sheetViews>
    <sheetView showGridLines="0" view="pageBreakPreview" zoomScale="80" zoomScaleNormal="100" zoomScaleSheetLayoutView="80" workbookViewId="0">
      <selection activeCell="B13" sqref="B13"/>
    </sheetView>
  </sheetViews>
  <sheetFormatPr defaultRowHeight="15" x14ac:dyDescent="0.25"/>
  <cols>
    <col min="1" max="1" width="21.28515625" style="3" bestFit="1" customWidth="1"/>
    <col min="2" max="2" width="10.7109375" style="3" customWidth="1"/>
    <col min="3" max="3" width="3.28515625" style="3" customWidth="1"/>
    <col min="4" max="4" width="21.28515625" style="3" bestFit="1" customWidth="1"/>
    <col min="5" max="5" width="10.7109375" style="3" customWidth="1"/>
    <col min="6" max="6" width="3.28515625" style="3" customWidth="1"/>
    <col min="7" max="7" width="21.28515625" style="3" bestFit="1" customWidth="1"/>
    <col min="8" max="8" width="10.7109375" style="3" customWidth="1"/>
    <col min="9" max="9" width="3.28515625" style="3" customWidth="1"/>
    <col min="10" max="10" width="21.28515625" style="3" bestFit="1" customWidth="1"/>
    <col min="11" max="11" width="10.7109375" style="3" customWidth="1"/>
    <col min="12" max="12" width="3.28515625" style="3" customWidth="1"/>
    <col min="13" max="13" width="21.28515625" style="3" bestFit="1" customWidth="1"/>
    <col min="14" max="14" width="10.7109375" style="3" customWidth="1"/>
    <col min="15" max="15" width="3.28515625" style="3" customWidth="1"/>
    <col min="16" max="16" width="21.28515625" style="3" bestFit="1" customWidth="1"/>
    <col min="17" max="17" width="10.7109375" style="3" customWidth="1"/>
    <col min="18" max="1031" width="9.140625" style="3" customWidth="1"/>
    <col min="1032" max="16384" width="9.140625" style="1"/>
  </cols>
  <sheetData>
    <row r="1" spans="1:1031" s="280" customFormat="1" ht="18" x14ac:dyDescent="0.25">
      <c r="A1" s="969" t="str">
        <f>'RESUMO POSTOS'!A1:I1</f>
        <v>TRIBUNAL REGIONAL ELEITORAL DO PARANÁ</v>
      </c>
      <c r="B1" s="969"/>
      <c r="C1" s="969"/>
      <c r="D1" s="969"/>
      <c r="E1" s="969"/>
      <c r="F1" s="969"/>
      <c r="G1" s="969"/>
      <c r="H1" s="969"/>
      <c r="I1" s="969"/>
      <c r="J1" s="969"/>
      <c r="K1" s="969"/>
      <c r="L1" s="200"/>
      <c r="M1" s="200"/>
      <c r="N1" s="200"/>
      <c r="O1" s="200"/>
      <c r="P1" s="200"/>
      <c r="Q1" s="200"/>
    </row>
    <row r="2" spans="1:1031" s="280" customFormat="1" ht="15" customHeight="1" x14ac:dyDescent="0.25">
      <c r="A2" s="909" t="str">
        <f>'RESUMO POSTOS'!A2:I2</f>
        <v>PLANILHA DE COMPOSIÇÃO DE CUSTOS E FORMAÇÃO DE PREÇOS - Estimativa do TRE-PR</v>
      </c>
      <c r="B2" s="909"/>
      <c r="C2" s="909"/>
      <c r="D2" s="909"/>
      <c r="E2" s="909"/>
      <c r="F2" s="909"/>
      <c r="G2" s="909"/>
      <c r="H2" s="909"/>
      <c r="I2" s="909"/>
      <c r="J2" s="909"/>
      <c r="K2" s="909"/>
      <c r="L2" s="201"/>
      <c r="M2" s="201"/>
      <c r="N2" s="201"/>
      <c r="O2" s="201"/>
      <c r="P2" s="201"/>
      <c r="Q2" s="201"/>
    </row>
    <row r="3" spans="1:1031" s="280" customFormat="1" ht="15" customHeight="1" x14ac:dyDescent="0.25">
      <c r="A3" s="970" t="str">
        <f>'RESUMO POSTOS'!A3:I3</f>
        <v>Postos de Eletricistas - Serviços de Manutenção Predial em Geral (SMICRE e SMIN)</v>
      </c>
      <c r="B3" s="970"/>
      <c r="C3" s="970"/>
      <c r="D3" s="970"/>
      <c r="E3" s="970"/>
      <c r="F3" s="970"/>
      <c r="G3" s="970"/>
      <c r="H3" s="970"/>
      <c r="I3" s="970"/>
      <c r="J3" s="970"/>
      <c r="K3" s="970"/>
      <c r="L3" s="202"/>
      <c r="M3" s="202"/>
      <c r="N3" s="202"/>
      <c r="O3" s="202"/>
      <c r="P3" s="202"/>
      <c r="Q3" s="202"/>
    </row>
    <row r="4" spans="1:1031" s="280" customFormat="1" ht="12.75" customHeight="1" x14ac:dyDescent="0.25">
      <c r="A4" s="514"/>
      <c r="B4" s="514"/>
      <c r="C4" s="514"/>
      <c r="D4" s="514"/>
      <c r="E4" s="514"/>
      <c r="F4" s="514"/>
      <c r="G4" s="281"/>
      <c r="H4" s="516"/>
      <c r="I4" s="516"/>
      <c r="J4" s="516"/>
      <c r="K4" s="87"/>
      <c r="L4" s="281"/>
      <c r="M4" s="281"/>
      <c r="N4" s="281"/>
      <c r="O4" s="281"/>
      <c r="P4" s="281"/>
      <c r="Q4" s="281"/>
    </row>
    <row r="5" spans="1:1031" s="280" customFormat="1" ht="15" customHeight="1" x14ac:dyDescent="0.25">
      <c r="A5" s="971" t="str">
        <f>'POSTOS SMICRE'!A8:U8</f>
        <v>Nome da Empresa</v>
      </c>
      <c r="B5" s="972"/>
      <c r="C5" s="972"/>
      <c r="D5" s="972"/>
      <c r="E5" s="972"/>
      <c r="F5" s="972"/>
      <c r="G5" s="972"/>
      <c r="H5" s="972"/>
      <c r="I5" s="972"/>
      <c r="J5" s="972"/>
      <c r="K5" s="973"/>
      <c r="L5" s="203"/>
      <c r="M5" s="203"/>
      <c r="N5" s="203"/>
      <c r="O5" s="203"/>
      <c r="P5" s="203"/>
      <c r="Q5" s="203"/>
    </row>
    <row r="6" spans="1:1031" s="280" customFormat="1" ht="15" customHeight="1" x14ac:dyDescent="0.25">
      <c r="A6" s="974" t="str">
        <f>'POSTOS SMICRE'!A9:U9</f>
        <v>CNPJ</v>
      </c>
      <c r="B6" s="975"/>
      <c r="C6" s="975"/>
      <c r="D6" s="975"/>
      <c r="E6" s="975"/>
      <c r="F6" s="975"/>
      <c r="G6" s="975"/>
      <c r="H6" s="975"/>
      <c r="I6" s="975"/>
      <c r="J6" s="975"/>
      <c r="K6" s="976"/>
      <c r="L6" s="203"/>
      <c r="M6" s="203"/>
      <c r="N6" s="203"/>
      <c r="O6" s="203"/>
      <c r="P6" s="203"/>
      <c r="Q6" s="203"/>
    </row>
    <row r="7" spans="1:1031" s="280" customFormat="1" ht="12.75" customHeight="1" x14ac:dyDescent="0.25">
      <c r="A7" s="34"/>
      <c r="B7" s="34"/>
      <c r="C7" s="34"/>
      <c r="D7" s="34"/>
      <c r="E7" s="34"/>
      <c r="F7" s="34"/>
      <c r="G7" s="281"/>
      <c r="H7" s="281"/>
      <c r="I7" s="281"/>
      <c r="J7" s="281"/>
      <c r="K7" s="281"/>
      <c r="L7" s="281"/>
      <c r="M7" s="281"/>
      <c r="N7" s="281"/>
      <c r="O7" s="281"/>
      <c r="P7" s="281"/>
      <c r="Q7" s="281"/>
    </row>
    <row r="8" spans="1:1031" s="114" customFormat="1" ht="30" customHeight="1" x14ac:dyDescent="0.2">
      <c r="A8" s="962" t="s">
        <v>82</v>
      </c>
      <c r="B8" s="963"/>
      <c r="C8" s="963"/>
      <c r="D8" s="963"/>
      <c r="E8" s="963"/>
      <c r="F8" s="963"/>
      <c r="G8" s="963"/>
      <c r="H8" s="963"/>
      <c r="I8" s="963"/>
      <c r="J8" s="963"/>
      <c r="K8" s="964"/>
      <c r="L8" s="108"/>
      <c r="M8" s="108"/>
      <c r="N8" s="108"/>
      <c r="O8" s="108"/>
      <c r="P8" s="108"/>
      <c r="Q8" s="108"/>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c r="AW8" s="282"/>
      <c r="AX8" s="282"/>
      <c r="AY8" s="282"/>
      <c r="AZ8" s="282"/>
      <c r="BA8" s="282"/>
      <c r="BB8" s="282"/>
      <c r="BC8" s="282"/>
      <c r="BD8" s="282"/>
      <c r="BE8" s="282"/>
      <c r="BF8" s="282"/>
      <c r="BG8" s="282"/>
      <c r="BH8" s="282"/>
      <c r="BI8" s="282"/>
      <c r="BJ8" s="282"/>
      <c r="BK8" s="282"/>
      <c r="BL8" s="282"/>
      <c r="BM8" s="282"/>
      <c r="BN8" s="282"/>
      <c r="BO8" s="282"/>
      <c r="BP8" s="282"/>
      <c r="BQ8" s="282"/>
      <c r="BR8" s="282"/>
      <c r="BS8" s="282"/>
      <c r="BT8" s="282"/>
      <c r="BU8" s="282"/>
      <c r="BV8" s="282"/>
      <c r="BW8" s="282"/>
      <c r="BX8" s="282"/>
      <c r="BY8" s="282"/>
      <c r="BZ8" s="282"/>
      <c r="CA8" s="282"/>
      <c r="CB8" s="282"/>
      <c r="CC8" s="282"/>
      <c r="CD8" s="282"/>
      <c r="CE8" s="282"/>
      <c r="CF8" s="282"/>
      <c r="CG8" s="282"/>
      <c r="CH8" s="282"/>
      <c r="CI8" s="282"/>
      <c r="CJ8" s="282"/>
      <c r="CK8" s="282"/>
      <c r="CL8" s="282"/>
      <c r="CM8" s="282"/>
      <c r="CN8" s="282"/>
      <c r="CO8" s="282"/>
      <c r="CP8" s="282"/>
      <c r="CQ8" s="282"/>
      <c r="CR8" s="282"/>
      <c r="CS8" s="282"/>
      <c r="CT8" s="282"/>
      <c r="CU8" s="282"/>
      <c r="CV8" s="282"/>
      <c r="CW8" s="282"/>
      <c r="CX8" s="282"/>
      <c r="CY8" s="282"/>
      <c r="CZ8" s="282"/>
      <c r="DA8" s="282"/>
      <c r="DB8" s="282"/>
      <c r="DC8" s="282"/>
      <c r="DD8" s="282"/>
      <c r="DE8" s="282"/>
      <c r="DF8" s="282"/>
      <c r="DG8" s="282"/>
      <c r="DH8" s="282"/>
      <c r="DI8" s="282"/>
      <c r="DJ8" s="282"/>
      <c r="DK8" s="282"/>
      <c r="DL8" s="282"/>
      <c r="DM8" s="282"/>
      <c r="DN8" s="282"/>
      <c r="DO8" s="282"/>
      <c r="DP8" s="282"/>
      <c r="DQ8" s="282"/>
      <c r="DR8" s="282"/>
      <c r="DS8" s="282"/>
      <c r="DT8" s="282"/>
      <c r="DU8" s="282"/>
      <c r="DV8" s="282"/>
      <c r="DW8" s="282"/>
      <c r="DX8" s="282"/>
      <c r="DY8" s="282"/>
      <c r="DZ8" s="282"/>
      <c r="EA8" s="282"/>
      <c r="EB8" s="282"/>
      <c r="EC8" s="282"/>
      <c r="ED8" s="282"/>
      <c r="EE8" s="282"/>
      <c r="EF8" s="282"/>
      <c r="EG8" s="282"/>
      <c r="EH8" s="282"/>
      <c r="EI8" s="282"/>
      <c r="EJ8" s="282"/>
      <c r="EK8" s="282"/>
      <c r="EL8" s="282"/>
      <c r="EM8" s="282"/>
      <c r="EN8" s="282"/>
      <c r="EO8" s="282"/>
      <c r="EP8" s="282"/>
      <c r="EQ8" s="282"/>
      <c r="ER8" s="282"/>
      <c r="ES8" s="282"/>
      <c r="ET8" s="282"/>
      <c r="EU8" s="282"/>
      <c r="EV8" s="282"/>
      <c r="EW8" s="282"/>
      <c r="EX8" s="282"/>
      <c r="EY8" s="282"/>
      <c r="EZ8" s="282"/>
      <c r="FA8" s="282"/>
      <c r="FB8" s="282"/>
      <c r="FC8" s="282"/>
      <c r="FD8" s="282"/>
      <c r="FE8" s="282"/>
      <c r="FF8" s="282"/>
      <c r="FG8" s="282"/>
      <c r="FH8" s="282"/>
      <c r="FI8" s="282"/>
      <c r="FJ8" s="282"/>
      <c r="FK8" s="282"/>
      <c r="FL8" s="282"/>
      <c r="FM8" s="282"/>
      <c r="FN8" s="282"/>
      <c r="FO8" s="282"/>
      <c r="FP8" s="282"/>
      <c r="FQ8" s="282"/>
      <c r="FR8" s="282"/>
      <c r="FS8" s="282"/>
      <c r="FT8" s="282"/>
      <c r="FU8" s="282"/>
      <c r="FV8" s="282"/>
      <c r="FW8" s="282"/>
      <c r="FX8" s="282"/>
      <c r="FY8" s="282"/>
      <c r="FZ8" s="282"/>
      <c r="GA8" s="282"/>
      <c r="GB8" s="282"/>
      <c r="GC8" s="282"/>
      <c r="GD8" s="282"/>
      <c r="GE8" s="282"/>
      <c r="GF8" s="282"/>
      <c r="GG8" s="282"/>
      <c r="GH8" s="282"/>
      <c r="GI8" s="282"/>
      <c r="GJ8" s="282"/>
      <c r="GK8" s="282"/>
      <c r="GL8" s="282"/>
      <c r="GM8" s="282"/>
      <c r="GN8" s="282"/>
      <c r="GO8" s="282"/>
      <c r="GP8" s="282"/>
      <c r="GQ8" s="282"/>
      <c r="GR8" s="282"/>
      <c r="GS8" s="282"/>
      <c r="GT8" s="282"/>
      <c r="GU8" s="282"/>
      <c r="GV8" s="282"/>
      <c r="GW8" s="282"/>
      <c r="GX8" s="282"/>
      <c r="GY8" s="282"/>
      <c r="GZ8" s="282"/>
      <c r="HA8" s="282"/>
      <c r="HB8" s="282"/>
      <c r="HC8" s="282"/>
      <c r="HD8" s="282"/>
      <c r="HE8" s="282"/>
      <c r="HF8" s="282"/>
      <c r="HG8" s="282"/>
      <c r="HH8" s="282"/>
      <c r="HI8" s="282"/>
      <c r="HJ8" s="282"/>
      <c r="HK8" s="282"/>
      <c r="HL8" s="282"/>
      <c r="HM8" s="282"/>
      <c r="HN8" s="282"/>
      <c r="HO8" s="282"/>
      <c r="HP8" s="282"/>
      <c r="HQ8" s="282"/>
      <c r="HR8" s="282"/>
      <c r="HS8" s="282"/>
      <c r="HT8" s="282"/>
      <c r="HU8" s="282"/>
      <c r="HV8" s="282"/>
      <c r="HW8" s="282"/>
      <c r="HX8" s="282"/>
      <c r="HY8" s="282"/>
      <c r="HZ8" s="282"/>
      <c r="IA8" s="282"/>
      <c r="IB8" s="282"/>
      <c r="IC8" s="282"/>
      <c r="ID8" s="282"/>
      <c r="IE8" s="282"/>
      <c r="IF8" s="282"/>
      <c r="IG8" s="282"/>
      <c r="IH8" s="282"/>
      <c r="II8" s="282"/>
      <c r="IJ8" s="282"/>
      <c r="IK8" s="282"/>
      <c r="IL8" s="282"/>
      <c r="IM8" s="282"/>
      <c r="IN8" s="282"/>
      <c r="IO8" s="282"/>
      <c r="IP8" s="282"/>
      <c r="IQ8" s="282"/>
      <c r="IR8" s="282"/>
      <c r="IS8" s="282"/>
      <c r="IT8" s="282"/>
      <c r="IU8" s="282"/>
      <c r="IV8" s="282"/>
      <c r="IW8" s="282"/>
      <c r="IX8" s="282"/>
      <c r="IY8" s="282"/>
      <c r="IZ8" s="282"/>
      <c r="JA8" s="282"/>
      <c r="JB8" s="282"/>
      <c r="JC8" s="282"/>
      <c r="JD8" s="282"/>
      <c r="JE8" s="282"/>
      <c r="JF8" s="282"/>
      <c r="JG8" s="282"/>
      <c r="JH8" s="282"/>
      <c r="JI8" s="282"/>
      <c r="JJ8" s="282"/>
      <c r="JK8" s="282"/>
      <c r="JL8" s="282"/>
      <c r="JM8" s="282"/>
      <c r="JN8" s="282"/>
      <c r="JO8" s="282"/>
      <c r="JP8" s="282"/>
      <c r="JQ8" s="282"/>
      <c r="JR8" s="282"/>
      <c r="JS8" s="282"/>
      <c r="JT8" s="282"/>
      <c r="JU8" s="282"/>
      <c r="JV8" s="282"/>
      <c r="JW8" s="282"/>
      <c r="JX8" s="282"/>
      <c r="JY8" s="282"/>
      <c r="JZ8" s="282"/>
      <c r="KA8" s="282"/>
      <c r="KB8" s="282"/>
      <c r="KC8" s="282"/>
      <c r="KD8" s="282"/>
      <c r="KE8" s="282"/>
      <c r="KF8" s="282"/>
      <c r="KG8" s="282"/>
      <c r="KH8" s="282"/>
      <c r="KI8" s="282"/>
      <c r="KJ8" s="282"/>
      <c r="KK8" s="282"/>
      <c r="KL8" s="282"/>
      <c r="KM8" s="282"/>
      <c r="KN8" s="282"/>
      <c r="KO8" s="282"/>
      <c r="KP8" s="282"/>
      <c r="KQ8" s="282"/>
      <c r="KR8" s="282"/>
      <c r="KS8" s="282"/>
      <c r="KT8" s="282"/>
      <c r="KU8" s="282"/>
      <c r="KV8" s="282"/>
      <c r="KW8" s="282"/>
      <c r="KX8" s="282"/>
      <c r="KY8" s="282"/>
      <c r="KZ8" s="282"/>
      <c r="LA8" s="282"/>
      <c r="LB8" s="282"/>
      <c r="LC8" s="282"/>
      <c r="LD8" s="282"/>
      <c r="LE8" s="282"/>
      <c r="LF8" s="282"/>
      <c r="LG8" s="282"/>
      <c r="LH8" s="282"/>
      <c r="LI8" s="282"/>
      <c r="LJ8" s="282"/>
      <c r="LK8" s="282"/>
      <c r="LL8" s="282"/>
      <c r="LM8" s="282"/>
      <c r="LN8" s="282"/>
      <c r="LO8" s="282"/>
      <c r="LP8" s="282"/>
      <c r="LQ8" s="282"/>
      <c r="LR8" s="282"/>
      <c r="LS8" s="282"/>
      <c r="LT8" s="282"/>
      <c r="LU8" s="282"/>
      <c r="LV8" s="282"/>
      <c r="LW8" s="282"/>
      <c r="LX8" s="282"/>
      <c r="LY8" s="282"/>
      <c r="LZ8" s="282"/>
      <c r="MA8" s="282"/>
      <c r="MB8" s="282"/>
      <c r="MC8" s="282"/>
      <c r="MD8" s="282"/>
      <c r="ME8" s="282"/>
      <c r="MF8" s="282"/>
      <c r="MG8" s="282"/>
      <c r="MH8" s="282"/>
      <c r="MI8" s="282"/>
      <c r="MJ8" s="282"/>
      <c r="MK8" s="282"/>
      <c r="ML8" s="282"/>
      <c r="MM8" s="282"/>
      <c r="MN8" s="282"/>
      <c r="MO8" s="282"/>
      <c r="MP8" s="282"/>
      <c r="MQ8" s="282"/>
      <c r="MR8" s="282"/>
      <c r="MS8" s="282"/>
      <c r="MT8" s="282"/>
      <c r="MU8" s="282"/>
      <c r="MV8" s="282"/>
      <c r="MW8" s="282"/>
      <c r="MX8" s="282"/>
      <c r="MY8" s="282"/>
      <c r="MZ8" s="282"/>
      <c r="NA8" s="282"/>
      <c r="NB8" s="282"/>
      <c r="NC8" s="282"/>
      <c r="ND8" s="282"/>
      <c r="NE8" s="282"/>
      <c r="NF8" s="282"/>
      <c r="NG8" s="282"/>
      <c r="NH8" s="282"/>
      <c r="NI8" s="282"/>
      <c r="NJ8" s="282"/>
      <c r="NK8" s="282"/>
      <c r="NL8" s="282"/>
      <c r="NM8" s="282"/>
      <c r="NN8" s="282"/>
      <c r="NO8" s="282"/>
      <c r="NP8" s="282"/>
      <c r="NQ8" s="282"/>
      <c r="NR8" s="282"/>
      <c r="NS8" s="282"/>
      <c r="NT8" s="282"/>
      <c r="NU8" s="282"/>
      <c r="NV8" s="282"/>
      <c r="NW8" s="282"/>
      <c r="NX8" s="282"/>
      <c r="NY8" s="282"/>
      <c r="NZ8" s="282"/>
      <c r="OA8" s="282"/>
      <c r="OB8" s="282"/>
      <c r="OC8" s="282"/>
      <c r="OD8" s="282"/>
      <c r="OE8" s="282"/>
      <c r="OF8" s="282"/>
      <c r="OG8" s="282"/>
      <c r="OH8" s="282"/>
      <c r="OI8" s="282"/>
      <c r="OJ8" s="282"/>
      <c r="OK8" s="282"/>
      <c r="OL8" s="282"/>
      <c r="OM8" s="282"/>
      <c r="ON8" s="282"/>
      <c r="OO8" s="282"/>
      <c r="OP8" s="282"/>
      <c r="OQ8" s="282"/>
      <c r="OR8" s="282"/>
      <c r="OS8" s="282"/>
      <c r="OT8" s="282"/>
      <c r="OU8" s="282"/>
      <c r="OV8" s="282"/>
      <c r="OW8" s="282"/>
      <c r="OX8" s="282"/>
      <c r="OY8" s="282"/>
      <c r="OZ8" s="282"/>
      <c r="PA8" s="282"/>
      <c r="PB8" s="282"/>
      <c r="PC8" s="282"/>
      <c r="PD8" s="282"/>
      <c r="PE8" s="282"/>
      <c r="PF8" s="282"/>
      <c r="PG8" s="282"/>
      <c r="PH8" s="282"/>
      <c r="PI8" s="282"/>
      <c r="PJ8" s="282"/>
      <c r="PK8" s="282"/>
      <c r="PL8" s="282"/>
      <c r="PM8" s="282"/>
      <c r="PN8" s="282"/>
      <c r="PO8" s="282"/>
      <c r="PP8" s="282"/>
      <c r="PQ8" s="282"/>
      <c r="PR8" s="282"/>
      <c r="PS8" s="282"/>
      <c r="PT8" s="282"/>
      <c r="PU8" s="282"/>
      <c r="PV8" s="282"/>
      <c r="PW8" s="282"/>
      <c r="PX8" s="282"/>
      <c r="PY8" s="282"/>
      <c r="PZ8" s="282"/>
      <c r="QA8" s="282"/>
      <c r="QB8" s="282"/>
      <c r="QC8" s="282"/>
      <c r="QD8" s="282"/>
      <c r="QE8" s="282"/>
      <c r="QF8" s="282"/>
      <c r="QG8" s="282"/>
      <c r="QH8" s="282"/>
      <c r="QI8" s="282"/>
      <c r="QJ8" s="282"/>
      <c r="QK8" s="282"/>
      <c r="QL8" s="282"/>
      <c r="QM8" s="282"/>
      <c r="QN8" s="282"/>
      <c r="QO8" s="282"/>
      <c r="QP8" s="282"/>
      <c r="QQ8" s="282"/>
      <c r="QR8" s="282"/>
      <c r="QS8" s="282"/>
      <c r="QT8" s="282"/>
      <c r="QU8" s="282"/>
      <c r="QV8" s="282"/>
      <c r="QW8" s="282"/>
      <c r="QX8" s="282"/>
      <c r="QY8" s="282"/>
      <c r="QZ8" s="282"/>
      <c r="RA8" s="282"/>
      <c r="RB8" s="282"/>
      <c r="RC8" s="282"/>
      <c r="RD8" s="282"/>
      <c r="RE8" s="282"/>
      <c r="RF8" s="282"/>
      <c r="RG8" s="282"/>
      <c r="RH8" s="282"/>
      <c r="RI8" s="282"/>
      <c r="RJ8" s="282"/>
      <c r="RK8" s="282"/>
      <c r="RL8" s="282"/>
      <c r="RM8" s="282"/>
      <c r="RN8" s="282"/>
      <c r="RO8" s="282"/>
      <c r="RP8" s="282"/>
      <c r="RQ8" s="282"/>
      <c r="RR8" s="282"/>
      <c r="RS8" s="282"/>
      <c r="RT8" s="282"/>
      <c r="RU8" s="282"/>
      <c r="RV8" s="282"/>
      <c r="RW8" s="282"/>
      <c r="RX8" s="282"/>
      <c r="RY8" s="282"/>
      <c r="RZ8" s="282"/>
      <c r="SA8" s="282"/>
      <c r="SB8" s="282"/>
      <c r="SC8" s="282"/>
      <c r="SD8" s="282"/>
      <c r="SE8" s="282"/>
      <c r="SF8" s="282"/>
      <c r="SG8" s="282"/>
      <c r="SH8" s="282"/>
      <c r="SI8" s="282"/>
      <c r="SJ8" s="282"/>
      <c r="SK8" s="282"/>
      <c r="SL8" s="282"/>
      <c r="SM8" s="282"/>
      <c r="SN8" s="282"/>
      <c r="SO8" s="282"/>
      <c r="SP8" s="282"/>
      <c r="SQ8" s="282"/>
      <c r="SR8" s="282"/>
      <c r="SS8" s="282"/>
      <c r="ST8" s="282"/>
      <c r="SU8" s="282"/>
      <c r="SV8" s="282"/>
      <c r="SW8" s="282"/>
      <c r="SX8" s="282"/>
      <c r="SY8" s="282"/>
      <c r="SZ8" s="282"/>
      <c r="TA8" s="282"/>
      <c r="TB8" s="282"/>
      <c r="TC8" s="282"/>
      <c r="TD8" s="282"/>
      <c r="TE8" s="282"/>
      <c r="TF8" s="282"/>
      <c r="TG8" s="282"/>
      <c r="TH8" s="282"/>
      <c r="TI8" s="282"/>
      <c r="TJ8" s="282"/>
      <c r="TK8" s="282"/>
      <c r="TL8" s="282"/>
      <c r="TM8" s="282"/>
      <c r="TN8" s="282"/>
      <c r="TO8" s="282"/>
      <c r="TP8" s="282"/>
      <c r="TQ8" s="282"/>
      <c r="TR8" s="282"/>
      <c r="TS8" s="282"/>
      <c r="TT8" s="282"/>
      <c r="TU8" s="282"/>
      <c r="TV8" s="282"/>
      <c r="TW8" s="282"/>
      <c r="TX8" s="282"/>
      <c r="TY8" s="282"/>
      <c r="TZ8" s="282"/>
      <c r="UA8" s="282"/>
      <c r="UB8" s="282"/>
      <c r="UC8" s="282"/>
      <c r="UD8" s="282"/>
      <c r="UE8" s="282"/>
      <c r="UF8" s="282"/>
      <c r="UG8" s="282"/>
      <c r="UH8" s="282"/>
      <c r="UI8" s="282"/>
      <c r="UJ8" s="282"/>
      <c r="UK8" s="282"/>
      <c r="UL8" s="282"/>
      <c r="UM8" s="282"/>
      <c r="UN8" s="282"/>
      <c r="UO8" s="282"/>
      <c r="UP8" s="282"/>
      <c r="UQ8" s="282"/>
      <c r="UR8" s="282"/>
      <c r="US8" s="282"/>
      <c r="UT8" s="282"/>
      <c r="UU8" s="282"/>
      <c r="UV8" s="282"/>
      <c r="UW8" s="282"/>
      <c r="UX8" s="282"/>
      <c r="UY8" s="282"/>
      <c r="UZ8" s="282"/>
      <c r="VA8" s="282"/>
      <c r="VB8" s="282"/>
      <c r="VC8" s="282"/>
      <c r="VD8" s="282"/>
      <c r="VE8" s="282"/>
      <c r="VF8" s="282"/>
      <c r="VG8" s="282"/>
      <c r="VH8" s="282"/>
      <c r="VI8" s="282"/>
      <c r="VJ8" s="282"/>
      <c r="VK8" s="282"/>
      <c r="VL8" s="282"/>
      <c r="VM8" s="282"/>
      <c r="VN8" s="282"/>
      <c r="VO8" s="282"/>
      <c r="VP8" s="282"/>
      <c r="VQ8" s="282"/>
      <c r="VR8" s="282"/>
      <c r="VS8" s="282"/>
      <c r="VT8" s="282"/>
      <c r="VU8" s="282"/>
      <c r="VV8" s="282"/>
      <c r="VW8" s="282"/>
      <c r="VX8" s="282"/>
      <c r="VY8" s="282"/>
      <c r="VZ8" s="282"/>
      <c r="WA8" s="282"/>
      <c r="WB8" s="282"/>
      <c r="WC8" s="282"/>
      <c r="WD8" s="282"/>
      <c r="WE8" s="282"/>
      <c r="WF8" s="282"/>
      <c r="WG8" s="282"/>
      <c r="WH8" s="282"/>
      <c r="WI8" s="282"/>
      <c r="WJ8" s="282"/>
      <c r="WK8" s="282"/>
      <c r="WL8" s="282"/>
      <c r="WM8" s="282"/>
      <c r="WN8" s="282"/>
      <c r="WO8" s="282"/>
      <c r="WP8" s="282"/>
      <c r="WQ8" s="282"/>
      <c r="WR8" s="282"/>
      <c r="WS8" s="282"/>
      <c r="WT8" s="282"/>
      <c r="WU8" s="282"/>
      <c r="WV8" s="282"/>
      <c r="WW8" s="282"/>
      <c r="WX8" s="282"/>
      <c r="WY8" s="282"/>
      <c r="WZ8" s="282"/>
      <c r="XA8" s="282"/>
      <c r="XB8" s="282"/>
      <c r="XC8" s="282"/>
      <c r="XD8" s="282"/>
      <c r="XE8" s="282"/>
      <c r="XF8" s="282"/>
      <c r="XG8" s="282"/>
      <c r="XH8" s="282"/>
      <c r="XI8" s="282"/>
      <c r="XJ8" s="282"/>
      <c r="XK8" s="282"/>
      <c r="XL8" s="282"/>
      <c r="XM8" s="282"/>
      <c r="XN8" s="282"/>
      <c r="XO8" s="282"/>
      <c r="XP8" s="282"/>
      <c r="XQ8" s="282"/>
      <c r="XR8" s="282"/>
      <c r="XS8" s="282"/>
      <c r="XT8" s="282"/>
      <c r="XU8" s="282"/>
      <c r="XV8" s="282"/>
      <c r="XW8" s="282"/>
      <c r="XX8" s="282"/>
      <c r="XY8" s="282"/>
      <c r="XZ8" s="282"/>
      <c r="YA8" s="282"/>
      <c r="YB8" s="282"/>
      <c r="YC8" s="282"/>
      <c r="YD8" s="282"/>
      <c r="YE8" s="282"/>
      <c r="YF8" s="282"/>
      <c r="YG8" s="282"/>
      <c r="YH8" s="282"/>
      <c r="YI8" s="282"/>
      <c r="YJ8" s="282"/>
      <c r="YK8" s="282"/>
      <c r="YL8" s="282"/>
      <c r="YM8" s="282"/>
      <c r="YN8" s="282"/>
      <c r="YO8" s="282"/>
      <c r="YP8" s="282"/>
      <c r="YQ8" s="282"/>
      <c r="YR8" s="282"/>
      <c r="YS8" s="282"/>
      <c r="YT8" s="282"/>
      <c r="YU8" s="282"/>
      <c r="YV8" s="282"/>
      <c r="YW8" s="282"/>
      <c r="YX8" s="282"/>
      <c r="YY8" s="282"/>
      <c r="YZ8" s="282"/>
      <c r="ZA8" s="282"/>
      <c r="ZB8" s="282"/>
      <c r="ZC8" s="282"/>
      <c r="ZD8" s="282"/>
      <c r="ZE8" s="282"/>
      <c r="ZF8" s="282"/>
      <c r="ZG8" s="282"/>
      <c r="ZH8" s="282"/>
      <c r="ZI8" s="282"/>
      <c r="ZJ8" s="282"/>
      <c r="ZK8" s="282"/>
      <c r="ZL8" s="282"/>
      <c r="ZM8" s="282"/>
      <c r="ZN8" s="282"/>
      <c r="ZO8" s="282"/>
      <c r="ZP8" s="282"/>
      <c r="ZQ8" s="282"/>
      <c r="ZR8" s="282"/>
      <c r="ZS8" s="282"/>
      <c r="ZT8" s="282"/>
      <c r="ZU8" s="282"/>
      <c r="ZV8" s="282"/>
      <c r="ZW8" s="282"/>
      <c r="ZX8" s="282"/>
      <c r="ZY8" s="282"/>
      <c r="ZZ8" s="282"/>
      <c r="AAA8" s="282"/>
      <c r="AAB8" s="282"/>
      <c r="AAC8" s="282"/>
      <c r="AAD8" s="282"/>
      <c r="AAE8" s="282"/>
      <c r="AAF8" s="282"/>
      <c r="AAG8" s="282"/>
      <c r="AAH8" s="282"/>
      <c r="AAI8" s="282"/>
      <c r="AAJ8" s="282"/>
      <c r="AAK8" s="282"/>
      <c r="AAL8" s="282"/>
      <c r="AAM8" s="282"/>
      <c r="AAN8" s="282"/>
      <c r="AAO8" s="282"/>
      <c r="AAP8" s="282"/>
      <c r="AAQ8" s="282"/>
      <c r="AAR8" s="282"/>
      <c r="AAS8" s="282"/>
      <c r="AAT8" s="282"/>
      <c r="AAU8" s="282"/>
      <c r="AAV8" s="282"/>
      <c r="AAW8" s="282"/>
      <c r="AAX8" s="282"/>
      <c r="AAY8" s="282"/>
      <c r="AAZ8" s="282"/>
      <c r="ABA8" s="282"/>
      <c r="ABB8" s="282"/>
      <c r="ABC8" s="282"/>
      <c r="ABD8" s="282"/>
      <c r="ABE8" s="282"/>
      <c r="ABF8" s="282"/>
      <c r="ABG8" s="282"/>
      <c r="ABH8" s="282"/>
      <c r="ABI8" s="282"/>
      <c r="ABJ8" s="282"/>
      <c r="ABK8" s="282"/>
      <c r="ABL8" s="282"/>
      <c r="ABM8" s="282"/>
      <c r="ABN8" s="282"/>
      <c r="ABO8" s="282"/>
      <c r="ABP8" s="282"/>
      <c r="ABQ8" s="282"/>
      <c r="ABR8" s="282"/>
      <c r="ABS8" s="282"/>
      <c r="ABT8" s="282"/>
      <c r="ABU8" s="282"/>
      <c r="ABV8" s="282"/>
      <c r="ABW8" s="282"/>
      <c r="ABX8" s="282"/>
      <c r="ABY8" s="282"/>
      <c r="ABZ8" s="282"/>
      <c r="ACA8" s="282"/>
      <c r="ACB8" s="282"/>
      <c r="ACC8" s="282"/>
      <c r="ACD8" s="282"/>
      <c r="ACE8" s="282"/>
      <c r="ACF8" s="282"/>
      <c r="ACG8" s="282"/>
      <c r="ACH8" s="282"/>
      <c r="ACI8" s="282"/>
      <c r="ACJ8" s="282"/>
      <c r="ACK8" s="282"/>
      <c r="ACL8" s="282"/>
      <c r="ACM8" s="282"/>
      <c r="ACN8" s="282"/>
      <c r="ACO8" s="282"/>
      <c r="ACP8" s="282"/>
      <c r="ACQ8" s="282"/>
      <c r="ACR8" s="282"/>
      <c r="ACS8" s="282"/>
      <c r="ACT8" s="282"/>
      <c r="ACU8" s="282"/>
      <c r="ACV8" s="282"/>
      <c r="ACW8" s="282"/>
      <c r="ACX8" s="282"/>
      <c r="ACY8" s="282"/>
      <c r="ACZ8" s="282"/>
      <c r="ADA8" s="282"/>
      <c r="ADB8" s="282"/>
      <c r="ADC8" s="282"/>
      <c r="ADD8" s="282"/>
      <c r="ADE8" s="282"/>
      <c r="ADF8" s="282"/>
      <c r="ADG8" s="282"/>
      <c r="ADH8" s="282"/>
      <c r="ADI8" s="282"/>
      <c r="ADJ8" s="282"/>
      <c r="ADK8" s="282"/>
      <c r="ADL8" s="282"/>
      <c r="ADM8" s="282"/>
      <c r="ADN8" s="282"/>
      <c r="ADO8" s="282"/>
      <c r="ADP8" s="282"/>
      <c r="ADQ8" s="282"/>
      <c r="ADR8" s="282"/>
      <c r="ADS8" s="282"/>
      <c r="ADT8" s="282"/>
      <c r="ADU8" s="282"/>
      <c r="ADV8" s="282"/>
      <c r="ADW8" s="282"/>
      <c r="ADX8" s="282"/>
      <c r="ADY8" s="282"/>
      <c r="ADZ8" s="282"/>
      <c r="AEA8" s="282"/>
      <c r="AEB8" s="282"/>
      <c r="AEC8" s="282"/>
      <c r="AED8" s="282"/>
      <c r="AEE8" s="282"/>
      <c r="AEF8" s="282"/>
      <c r="AEG8" s="282"/>
      <c r="AEH8" s="282"/>
      <c r="AEI8" s="282"/>
      <c r="AEJ8" s="282"/>
      <c r="AEK8" s="282"/>
      <c r="AEL8" s="282"/>
      <c r="AEM8" s="282"/>
      <c r="AEN8" s="282"/>
      <c r="AEO8" s="282"/>
      <c r="AEP8" s="282"/>
      <c r="AEQ8" s="282"/>
      <c r="AER8" s="282"/>
      <c r="AES8" s="282"/>
      <c r="AET8" s="282"/>
      <c r="AEU8" s="282"/>
      <c r="AEV8" s="282"/>
      <c r="AEW8" s="282"/>
      <c r="AEX8" s="282"/>
      <c r="AEY8" s="282"/>
      <c r="AEZ8" s="282"/>
      <c r="AFA8" s="282"/>
      <c r="AFB8" s="282"/>
      <c r="AFC8" s="282"/>
      <c r="AFD8" s="282"/>
      <c r="AFE8" s="282"/>
      <c r="AFF8" s="282"/>
      <c r="AFG8" s="282"/>
      <c r="AFH8" s="282"/>
      <c r="AFI8" s="282"/>
      <c r="AFJ8" s="282"/>
      <c r="AFK8" s="282"/>
      <c r="AFL8" s="282"/>
      <c r="AFM8" s="282"/>
      <c r="AFN8" s="282"/>
      <c r="AFO8" s="282"/>
      <c r="AFP8" s="282"/>
      <c r="AFQ8" s="282"/>
      <c r="AFR8" s="282"/>
      <c r="AFS8" s="282"/>
      <c r="AFT8" s="282"/>
      <c r="AFU8" s="282"/>
      <c r="AFV8" s="282"/>
      <c r="AFW8" s="282"/>
      <c r="AFX8" s="282"/>
      <c r="AFY8" s="282"/>
      <c r="AFZ8" s="282"/>
      <c r="AGA8" s="282"/>
      <c r="AGB8" s="282"/>
      <c r="AGC8" s="282"/>
      <c r="AGD8" s="282"/>
      <c r="AGE8" s="282"/>
      <c r="AGF8" s="282"/>
      <c r="AGG8" s="282"/>
      <c r="AGH8" s="282"/>
      <c r="AGI8" s="282"/>
      <c r="AGJ8" s="282"/>
      <c r="AGK8" s="282"/>
      <c r="AGL8" s="282"/>
      <c r="AGM8" s="282"/>
      <c r="AGN8" s="282"/>
      <c r="AGO8" s="282"/>
      <c r="AGP8" s="282"/>
      <c r="AGQ8" s="282"/>
      <c r="AGR8" s="282"/>
      <c r="AGS8" s="282"/>
      <c r="AGT8" s="282"/>
      <c r="AGU8" s="282"/>
      <c r="AGV8" s="282"/>
      <c r="AGW8" s="282"/>
      <c r="AGX8" s="282"/>
      <c r="AGY8" s="282"/>
      <c r="AGZ8" s="282"/>
      <c r="AHA8" s="282"/>
      <c r="AHB8" s="282"/>
      <c r="AHC8" s="282"/>
      <c r="AHD8" s="282"/>
      <c r="AHE8" s="282"/>
      <c r="AHF8" s="282"/>
      <c r="AHG8" s="282"/>
      <c r="AHH8" s="282"/>
      <c r="AHI8" s="282"/>
      <c r="AHJ8" s="282"/>
      <c r="AHK8" s="282"/>
      <c r="AHL8" s="282"/>
      <c r="AHM8" s="282"/>
      <c r="AHN8" s="282"/>
      <c r="AHO8" s="282"/>
      <c r="AHP8" s="282"/>
      <c r="AHQ8" s="282"/>
      <c r="AHR8" s="282"/>
      <c r="AHS8" s="282"/>
      <c r="AHT8" s="282"/>
      <c r="AHU8" s="282"/>
      <c r="AHV8" s="282"/>
      <c r="AHW8" s="282"/>
      <c r="AHX8" s="282"/>
      <c r="AHY8" s="282"/>
      <c r="AHZ8" s="282"/>
      <c r="AIA8" s="282"/>
      <c r="AIB8" s="282"/>
      <c r="AIC8" s="282"/>
      <c r="AID8" s="282"/>
      <c r="AIE8" s="282"/>
      <c r="AIF8" s="282"/>
      <c r="AIG8" s="282"/>
      <c r="AIH8" s="282"/>
      <c r="AII8" s="282"/>
      <c r="AIJ8" s="282"/>
      <c r="AIK8" s="282"/>
      <c r="AIL8" s="282"/>
      <c r="AIM8" s="282"/>
      <c r="AIN8" s="282"/>
      <c r="AIO8" s="282"/>
      <c r="AIP8" s="282"/>
      <c r="AIQ8" s="282"/>
      <c r="AIR8" s="282"/>
      <c r="AIS8" s="282"/>
      <c r="AIT8" s="282"/>
      <c r="AIU8" s="282"/>
      <c r="AIV8" s="282"/>
      <c r="AIW8" s="282"/>
      <c r="AIX8" s="282"/>
      <c r="AIY8" s="282"/>
      <c r="AIZ8" s="282"/>
      <c r="AJA8" s="282"/>
      <c r="AJB8" s="282"/>
      <c r="AJC8" s="282"/>
      <c r="AJD8" s="282"/>
      <c r="AJE8" s="282"/>
      <c r="AJF8" s="282"/>
      <c r="AJG8" s="282"/>
      <c r="AJH8" s="282"/>
      <c r="AJI8" s="282"/>
      <c r="AJJ8" s="282"/>
      <c r="AJK8" s="282"/>
      <c r="AJL8" s="282"/>
      <c r="AJM8" s="282"/>
      <c r="AJN8" s="282"/>
      <c r="AJO8" s="282"/>
      <c r="AJP8" s="282"/>
      <c r="AJQ8" s="282"/>
      <c r="AJR8" s="282"/>
      <c r="AJS8" s="282"/>
      <c r="AJT8" s="282"/>
      <c r="AJU8" s="282"/>
      <c r="AJV8" s="282"/>
      <c r="AJW8" s="282"/>
      <c r="AJX8" s="282"/>
      <c r="AJY8" s="282"/>
      <c r="AJZ8" s="282"/>
      <c r="AKA8" s="282"/>
      <c r="AKB8" s="282"/>
      <c r="AKC8" s="282"/>
      <c r="AKD8" s="282"/>
      <c r="AKE8" s="282"/>
      <c r="AKF8" s="282"/>
      <c r="AKG8" s="282"/>
      <c r="AKH8" s="282"/>
      <c r="AKI8" s="282"/>
      <c r="AKJ8" s="282"/>
      <c r="AKK8" s="282"/>
      <c r="AKL8" s="282"/>
      <c r="AKM8" s="282"/>
      <c r="AKN8" s="282"/>
      <c r="AKO8" s="282"/>
      <c r="AKP8" s="282"/>
      <c r="AKQ8" s="282"/>
      <c r="AKR8" s="282"/>
      <c r="AKS8" s="282"/>
      <c r="AKT8" s="282"/>
      <c r="AKU8" s="282"/>
      <c r="AKV8" s="282"/>
      <c r="AKW8" s="282"/>
      <c r="AKX8" s="282"/>
      <c r="AKY8" s="282"/>
      <c r="AKZ8" s="282"/>
      <c r="ALA8" s="282"/>
      <c r="ALB8" s="282"/>
      <c r="ALC8" s="282"/>
      <c r="ALD8" s="282"/>
      <c r="ALE8" s="282"/>
      <c r="ALF8" s="282"/>
      <c r="ALG8" s="282"/>
      <c r="ALH8" s="282"/>
      <c r="ALI8" s="282"/>
      <c r="ALJ8" s="282"/>
      <c r="ALK8" s="282"/>
      <c r="ALL8" s="282"/>
      <c r="ALM8" s="282"/>
      <c r="ALN8" s="282"/>
      <c r="ALO8" s="282"/>
      <c r="ALP8" s="282"/>
      <c r="ALQ8" s="282"/>
      <c r="ALR8" s="282"/>
      <c r="ALS8" s="282"/>
      <c r="ALT8" s="282"/>
      <c r="ALU8" s="282"/>
      <c r="ALV8" s="282"/>
      <c r="ALW8" s="282"/>
      <c r="ALX8" s="282"/>
      <c r="ALY8" s="282"/>
      <c r="ALZ8" s="282"/>
      <c r="AMA8" s="282"/>
      <c r="AMB8" s="282"/>
      <c r="AMC8" s="282"/>
      <c r="AMD8" s="282"/>
      <c r="AME8" s="282"/>
      <c r="AMF8" s="282"/>
      <c r="AMG8" s="282"/>
      <c r="AMH8" s="282"/>
      <c r="AMI8" s="282"/>
      <c r="AMJ8" s="282"/>
      <c r="AMK8" s="282"/>
      <c r="AML8" s="282"/>
      <c r="AMM8" s="282"/>
      <c r="AMN8" s="282"/>
      <c r="AMO8" s="282"/>
      <c r="AMP8" s="282"/>
      <c r="AMQ8" s="282"/>
    </row>
    <row r="9" spans="1:1031" ht="12.75" customHeight="1" thickBot="1" x14ac:dyDescent="0.3">
      <c r="A9" s="283"/>
      <c r="B9" s="283"/>
      <c r="C9" s="284"/>
      <c r="D9" s="283"/>
      <c r="E9" s="283"/>
      <c r="F9" s="284"/>
      <c r="G9" s="283"/>
      <c r="H9" s="283"/>
      <c r="I9" s="284"/>
      <c r="J9" s="283"/>
      <c r="K9" s="283"/>
      <c r="L9" s="284"/>
      <c r="M9" s="283"/>
      <c r="N9" s="283"/>
      <c r="O9" s="284"/>
      <c r="P9" s="283"/>
      <c r="Q9" s="283"/>
    </row>
    <row r="10" spans="1:1031" ht="15" customHeight="1" x14ac:dyDescent="0.25">
      <c r="A10" s="965" t="s">
        <v>374</v>
      </c>
      <c r="B10" s="966"/>
      <c r="C10" s="285"/>
      <c r="D10" s="965" t="s">
        <v>395</v>
      </c>
      <c r="E10" s="966"/>
      <c r="F10" s="286"/>
      <c r="G10" s="965" t="s">
        <v>396</v>
      </c>
      <c r="H10" s="966"/>
      <c r="I10" s="285"/>
      <c r="J10" s="965" t="s">
        <v>397</v>
      </c>
      <c r="K10" s="966"/>
      <c r="L10" s="285"/>
      <c r="M10" s="959"/>
      <c r="N10" s="959"/>
      <c r="O10" s="285"/>
    </row>
    <row r="11" spans="1:1031" ht="15" customHeight="1" thickBot="1" x14ac:dyDescent="0.3">
      <c r="A11" s="956" t="s">
        <v>391</v>
      </c>
      <c r="B11" s="957"/>
      <c r="C11" s="285"/>
      <c r="D11" s="956" t="s">
        <v>392</v>
      </c>
      <c r="E11" s="957"/>
      <c r="F11" s="286"/>
      <c r="G11" s="956" t="s">
        <v>393</v>
      </c>
      <c r="H11" s="957"/>
      <c r="I11" s="285"/>
      <c r="J11" s="956" t="s">
        <v>394</v>
      </c>
      <c r="K11" s="957"/>
      <c r="L11" s="285"/>
      <c r="M11" s="529"/>
      <c r="N11" s="529"/>
      <c r="O11" s="285"/>
    </row>
    <row r="12" spans="1:1031" ht="15" customHeight="1" x14ac:dyDescent="0.25">
      <c r="A12" s="287" t="s">
        <v>21</v>
      </c>
      <c r="B12" s="288" t="s">
        <v>22</v>
      </c>
      <c r="C12" s="285"/>
      <c r="D12" s="287" t="s">
        <v>21</v>
      </c>
      <c r="E12" s="288" t="s">
        <v>22</v>
      </c>
      <c r="F12" s="286"/>
      <c r="G12" s="287" t="s">
        <v>21</v>
      </c>
      <c r="H12" s="288" t="s">
        <v>22</v>
      </c>
      <c r="I12" s="285"/>
      <c r="J12" s="287" t="s">
        <v>21</v>
      </c>
      <c r="K12" s="288" t="s">
        <v>22</v>
      </c>
      <c r="L12" s="285"/>
      <c r="M12" s="289"/>
      <c r="N12" s="289"/>
      <c r="O12" s="285"/>
    </row>
    <row r="13" spans="1:1031" ht="15" customHeight="1" x14ac:dyDescent="0.25">
      <c r="A13" s="290" t="s">
        <v>114</v>
      </c>
      <c r="B13" s="744"/>
      <c r="C13" s="285"/>
      <c r="D13" s="290" t="s">
        <v>114</v>
      </c>
      <c r="E13" s="744">
        <f>B13</f>
        <v>0</v>
      </c>
      <c r="F13" s="286"/>
      <c r="G13" s="290" t="s">
        <v>114</v>
      </c>
      <c r="H13" s="744">
        <f>B13</f>
        <v>0</v>
      </c>
      <c r="I13" s="285"/>
      <c r="J13" s="290" t="s">
        <v>114</v>
      </c>
      <c r="K13" s="744">
        <f>B13</f>
        <v>0</v>
      </c>
      <c r="L13" s="285"/>
      <c r="M13" s="291"/>
      <c r="N13" s="292"/>
      <c r="O13" s="285"/>
    </row>
    <row r="14" spans="1:1031" ht="15" customHeight="1" x14ac:dyDescent="0.25">
      <c r="A14" s="290" t="s">
        <v>23</v>
      </c>
      <c r="B14" s="744"/>
      <c r="C14" s="285"/>
      <c r="D14" s="290" t="s">
        <v>23</v>
      </c>
      <c r="E14" s="744">
        <f>B14</f>
        <v>0</v>
      </c>
      <c r="F14" s="286"/>
      <c r="G14" s="290" t="s">
        <v>23</v>
      </c>
      <c r="H14" s="744">
        <f>B14</f>
        <v>0</v>
      </c>
      <c r="I14" s="285"/>
      <c r="J14" s="290" t="s">
        <v>23</v>
      </c>
      <c r="K14" s="744">
        <f>B14</f>
        <v>0</v>
      </c>
      <c r="L14" s="285"/>
      <c r="M14" s="291"/>
      <c r="N14" s="292"/>
      <c r="O14" s="285"/>
    </row>
    <row r="15" spans="1:1031" ht="15" customHeight="1" x14ac:dyDescent="0.25">
      <c r="A15" s="290" t="s">
        <v>24</v>
      </c>
      <c r="B15" s="744"/>
      <c r="C15" s="285"/>
      <c r="D15" s="290" t="s">
        <v>24</v>
      </c>
      <c r="E15" s="293">
        <f>$B$15</f>
        <v>0</v>
      </c>
      <c r="F15" s="286"/>
      <c r="G15" s="290" t="s">
        <v>24</v>
      </c>
      <c r="H15" s="293">
        <f>$B$15</f>
        <v>0</v>
      </c>
      <c r="I15" s="285"/>
      <c r="J15" s="290" t="s">
        <v>24</v>
      </c>
      <c r="K15" s="293">
        <f>$B$15</f>
        <v>0</v>
      </c>
      <c r="L15" s="285"/>
      <c r="M15" s="291"/>
      <c r="N15" s="292"/>
      <c r="O15" s="285"/>
    </row>
    <row r="16" spans="1:1031" ht="15" customHeight="1" x14ac:dyDescent="0.25">
      <c r="A16" s="290" t="s">
        <v>25</v>
      </c>
      <c r="B16" s="744"/>
      <c r="C16" s="285"/>
      <c r="D16" s="290" t="s">
        <v>25</v>
      </c>
      <c r="E16" s="293">
        <f>$B$16</f>
        <v>0</v>
      </c>
      <c r="F16" s="286"/>
      <c r="G16" s="290" t="s">
        <v>25</v>
      </c>
      <c r="H16" s="293">
        <f>$B$16</f>
        <v>0</v>
      </c>
      <c r="I16" s="285"/>
      <c r="J16" s="290" t="s">
        <v>25</v>
      </c>
      <c r="K16" s="293">
        <f>$B$16</f>
        <v>0</v>
      </c>
      <c r="L16" s="285"/>
      <c r="M16" s="291"/>
      <c r="N16" s="292"/>
      <c r="O16" s="285"/>
    </row>
    <row r="17" spans="1:17" ht="15" customHeight="1" x14ac:dyDescent="0.25">
      <c r="A17" s="518" t="s">
        <v>26</v>
      </c>
      <c r="B17" s="745"/>
      <c r="C17" s="285"/>
      <c r="D17" s="518" t="s">
        <v>26</v>
      </c>
      <c r="E17" s="745"/>
      <c r="F17" s="286"/>
      <c r="G17" s="518" t="s">
        <v>26</v>
      </c>
      <c r="H17" s="745"/>
      <c r="I17" s="285"/>
      <c r="J17" s="518" t="s">
        <v>26</v>
      </c>
      <c r="K17" s="745"/>
      <c r="L17" s="285"/>
      <c r="M17" s="291"/>
      <c r="N17" s="292"/>
      <c r="O17" s="285"/>
    </row>
    <row r="18" spans="1:17" ht="15" customHeight="1" thickBot="1" x14ac:dyDescent="0.3">
      <c r="A18" s="519" t="s">
        <v>350</v>
      </c>
      <c r="B18" s="746"/>
      <c r="C18" s="285"/>
      <c r="D18" s="519" t="s">
        <v>350</v>
      </c>
      <c r="E18" s="294">
        <f>$B$18</f>
        <v>0</v>
      </c>
      <c r="F18" s="286"/>
      <c r="G18" s="519" t="s">
        <v>350</v>
      </c>
      <c r="H18" s="294">
        <f>$B$18</f>
        <v>0</v>
      </c>
      <c r="I18" s="285"/>
      <c r="J18" s="519" t="s">
        <v>350</v>
      </c>
      <c r="K18" s="294">
        <f>$B$18</f>
        <v>0</v>
      </c>
      <c r="L18" s="285"/>
      <c r="M18" s="291"/>
      <c r="N18" s="295"/>
      <c r="O18" s="285"/>
    </row>
    <row r="19" spans="1:17" ht="15" customHeight="1" thickBot="1" x14ac:dyDescent="0.3">
      <c r="A19" s="296" t="s">
        <v>27</v>
      </c>
      <c r="B19" s="558">
        <f>ROUND(((1+B13)*(1+B14)/(1-(B15+B16+B17+B18))-1),2)</f>
        <v>0</v>
      </c>
      <c r="C19" s="285"/>
      <c r="D19" s="296" t="s">
        <v>27</v>
      </c>
      <c r="E19" s="558">
        <f>ROUND(((1+E13)*(1+E14)/(1-(E15+E16+E17+E18))-1),2)</f>
        <v>0</v>
      </c>
      <c r="F19" s="286"/>
      <c r="G19" s="296" t="s">
        <v>27</v>
      </c>
      <c r="H19" s="558">
        <f>ROUND(((1+H13)*(1+H14)/(1-(H15+H16+H17+H18))-1),2)</f>
        <v>0</v>
      </c>
      <c r="I19" s="285"/>
      <c r="J19" s="296" t="s">
        <v>27</v>
      </c>
      <c r="K19" s="558">
        <f>ROUND(((1+K13)*(1+K14)/(1-(K15+K16+K17+K18))-1),2)</f>
        <v>0</v>
      </c>
      <c r="L19" s="285"/>
      <c r="M19" s="297"/>
      <c r="N19" s="175"/>
      <c r="O19" s="285"/>
    </row>
    <row r="20" spans="1:17" ht="12.75" customHeight="1" thickBot="1" x14ac:dyDescent="0.3">
      <c r="A20" s="285"/>
      <c r="B20" s="285"/>
      <c r="C20" s="285"/>
      <c r="D20" s="285"/>
      <c r="E20" s="285"/>
      <c r="F20" s="285"/>
      <c r="G20" s="285"/>
      <c r="H20" s="285"/>
      <c r="I20" s="285"/>
      <c r="J20" s="285"/>
      <c r="K20" s="285"/>
      <c r="L20" s="285"/>
      <c r="M20" s="285"/>
      <c r="N20" s="285"/>
      <c r="O20" s="285"/>
      <c r="P20" s="285"/>
      <c r="Q20" s="285"/>
    </row>
    <row r="21" spans="1:17" ht="15" customHeight="1" x14ac:dyDescent="0.25">
      <c r="A21" s="965" t="s">
        <v>399</v>
      </c>
      <c r="B21" s="966"/>
      <c r="C21" s="285"/>
      <c r="D21" s="967"/>
      <c r="E21" s="967"/>
      <c r="F21" s="286"/>
      <c r="G21" s="968"/>
      <c r="H21" s="967"/>
      <c r="I21" s="286"/>
      <c r="J21" s="967"/>
      <c r="K21" s="967"/>
      <c r="L21" s="285"/>
      <c r="O21" s="285"/>
      <c r="P21" s="959"/>
      <c r="Q21" s="959"/>
    </row>
    <row r="22" spans="1:17" ht="15" customHeight="1" thickBot="1" x14ac:dyDescent="0.3">
      <c r="A22" s="956" t="s">
        <v>398</v>
      </c>
      <c r="B22" s="957"/>
      <c r="C22" s="285"/>
      <c r="D22" s="581"/>
      <c r="E22" s="581"/>
      <c r="F22" s="286"/>
      <c r="G22" s="582"/>
      <c r="H22" s="581"/>
      <c r="I22" s="286"/>
      <c r="J22" s="581"/>
      <c r="K22" s="581"/>
      <c r="L22" s="285"/>
      <c r="O22" s="285"/>
      <c r="P22" s="529"/>
      <c r="Q22" s="529"/>
    </row>
    <row r="23" spans="1:17" ht="15" customHeight="1" x14ac:dyDescent="0.25">
      <c r="A23" s="287" t="s">
        <v>21</v>
      </c>
      <c r="B23" s="288" t="s">
        <v>22</v>
      </c>
      <c r="C23" s="285"/>
      <c r="D23" s="552"/>
      <c r="E23" s="552"/>
      <c r="F23" s="286"/>
      <c r="G23" s="552"/>
      <c r="H23" s="552"/>
      <c r="I23" s="286"/>
      <c r="J23" s="552"/>
      <c r="K23" s="552"/>
      <c r="L23" s="285"/>
      <c r="O23" s="285"/>
      <c r="P23" s="289"/>
      <c r="Q23" s="289"/>
    </row>
    <row r="24" spans="1:17" ht="15" customHeight="1" x14ac:dyDescent="0.25">
      <c r="A24" s="290" t="s">
        <v>114</v>
      </c>
      <c r="B24" s="744">
        <f>B13</f>
        <v>0</v>
      </c>
      <c r="C24" s="285"/>
      <c r="D24" s="553"/>
      <c r="E24" s="554"/>
      <c r="F24" s="286"/>
      <c r="G24" s="553"/>
      <c r="H24" s="554"/>
      <c r="I24" s="286"/>
      <c r="J24" s="553"/>
      <c r="K24" s="554"/>
      <c r="L24" s="285"/>
      <c r="O24" s="285"/>
      <c r="P24" s="291"/>
      <c r="Q24" s="292"/>
    </row>
    <row r="25" spans="1:17" ht="15" customHeight="1" x14ac:dyDescent="0.25">
      <c r="A25" s="290" t="s">
        <v>23</v>
      </c>
      <c r="B25" s="744">
        <f>B14</f>
        <v>0</v>
      </c>
      <c r="C25" s="285"/>
      <c r="D25" s="553"/>
      <c r="E25" s="554"/>
      <c r="F25" s="286"/>
      <c r="G25" s="553"/>
      <c r="H25" s="554"/>
      <c r="I25" s="286"/>
      <c r="J25" s="553"/>
      <c r="K25" s="554"/>
      <c r="L25" s="285"/>
      <c r="O25" s="285"/>
      <c r="P25" s="291"/>
      <c r="Q25" s="292"/>
    </row>
    <row r="26" spans="1:17" ht="15" customHeight="1" x14ac:dyDescent="0.25">
      <c r="A26" s="290" t="s">
        <v>24</v>
      </c>
      <c r="B26" s="293">
        <f>$B$15</f>
        <v>0</v>
      </c>
      <c r="C26" s="285"/>
      <c r="D26" s="553"/>
      <c r="E26" s="554"/>
      <c r="F26" s="286"/>
      <c r="G26" s="553"/>
      <c r="H26" s="554"/>
      <c r="I26" s="286"/>
      <c r="J26" s="553"/>
      <c r="K26" s="554"/>
      <c r="L26" s="285"/>
      <c r="O26" s="285"/>
      <c r="P26" s="291"/>
      <c r="Q26" s="292"/>
    </row>
    <row r="27" spans="1:17" ht="15" customHeight="1" x14ac:dyDescent="0.25">
      <c r="A27" s="290" t="s">
        <v>25</v>
      </c>
      <c r="B27" s="293">
        <f>$B$16</f>
        <v>0</v>
      </c>
      <c r="C27" s="285"/>
      <c r="D27" s="553"/>
      <c r="E27" s="554"/>
      <c r="F27" s="286"/>
      <c r="G27" s="553"/>
      <c r="H27" s="554"/>
      <c r="I27" s="286"/>
      <c r="J27" s="553"/>
      <c r="K27" s="554"/>
      <c r="L27" s="285"/>
      <c r="O27" s="285"/>
      <c r="P27" s="291"/>
      <c r="Q27" s="292"/>
    </row>
    <row r="28" spans="1:17" ht="15" customHeight="1" x14ac:dyDescent="0.25">
      <c r="A28" s="518" t="s">
        <v>26</v>
      </c>
      <c r="B28" s="745"/>
      <c r="C28" s="285"/>
      <c r="D28" s="553"/>
      <c r="E28" s="554"/>
      <c r="F28" s="286"/>
      <c r="G28" s="553"/>
      <c r="H28" s="554"/>
      <c r="I28" s="286"/>
      <c r="J28" s="553"/>
      <c r="K28" s="554"/>
      <c r="L28" s="285"/>
      <c r="O28" s="285"/>
      <c r="P28" s="291"/>
      <c r="Q28" s="292"/>
    </row>
    <row r="29" spans="1:17" ht="15" customHeight="1" thickBot="1" x14ac:dyDescent="0.3">
      <c r="A29" s="519" t="s">
        <v>350</v>
      </c>
      <c r="B29" s="294">
        <f>$B$18</f>
        <v>0</v>
      </c>
      <c r="C29" s="285"/>
      <c r="D29" s="555"/>
      <c r="E29" s="554"/>
      <c r="F29" s="286"/>
      <c r="G29" s="555"/>
      <c r="H29" s="554"/>
      <c r="I29" s="286"/>
      <c r="J29" s="555"/>
      <c r="K29" s="554"/>
      <c r="L29" s="285"/>
      <c r="O29" s="285"/>
      <c r="P29" s="291"/>
      <c r="Q29" s="295"/>
    </row>
    <row r="30" spans="1:17" ht="15" customHeight="1" thickBot="1" x14ac:dyDescent="0.3">
      <c r="A30" s="296" t="s">
        <v>27</v>
      </c>
      <c r="B30" s="558">
        <f>ROUND(((1+B24)*(1+B25)/(1-(B26+B27+B28+B29))-1),2)</f>
        <v>0</v>
      </c>
      <c r="C30" s="285"/>
      <c r="D30" s="556"/>
      <c r="E30" s="557"/>
      <c r="F30" s="286"/>
      <c r="G30" s="556"/>
      <c r="H30" s="557"/>
      <c r="I30" s="286"/>
      <c r="J30" s="556"/>
      <c r="K30" s="557"/>
      <c r="L30" s="285"/>
      <c r="O30" s="285"/>
      <c r="P30" s="297"/>
      <c r="Q30" s="175"/>
    </row>
    <row r="31" spans="1:17" ht="12.75" customHeight="1" x14ac:dyDescent="0.25">
      <c r="A31" s="285"/>
      <c r="B31" s="285"/>
      <c r="C31" s="285"/>
      <c r="D31" s="285"/>
      <c r="E31" s="285"/>
      <c r="F31" s="285"/>
      <c r="G31" s="285"/>
      <c r="H31" s="285"/>
      <c r="I31" s="285"/>
      <c r="J31" s="285"/>
      <c r="K31" s="285"/>
      <c r="L31" s="285"/>
      <c r="M31" s="285"/>
      <c r="N31" s="285"/>
      <c r="O31" s="285"/>
      <c r="P31" s="285"/>
      <c r="Q31" s="285"/>
    </row>
    <row r="32" spans="1:17" ht="15" customHeight="1" thickBot="1" x14ac:dyDescent="0.3">
      <c r="A32" s="961" t="s">
        <v>83</v>
      </c>
      <c r="B32" s="961"/>
      <c r="C32" s="961"/>
      <c r="D32" s="961"/>
      <c r="E32" s="961"/>
      <c r="F32" s="285"/>
      <c r="G32" s="285"/>
      <c r="H32" s="285"/>
      <c r="I32" s="285"/>
      <c r="J32" s="285"/>
      <c r="K32" s="285"/>
      <c r="L32" s="285"/>
      <c r="M32" s="285"/>
      <c r="N32" s="285"/>
      <c r="O32" s="285"/>
      <c r="P32" s="285"/>
      <c r="Q32" s="285"/>
    </row>
    <row r="33" spans="1:1031" ht="15" customHeight="1" thickTop="1" x14ac:dyDescent="0.25">
      <c r="A33" s="960" t="s">
        <v>373</v>
      </c>
      <c r="B33" s="960"/>
      <c r="C33" s="960"/>
      <c r="D33" s="960"/>
      <c r="E33" s="960"/>
      <c r="F33" s="196"/>
      <c r="G33" s="196"/>
      <c r="H33" s="559"/>
      <c r="I33" s="954"/>
      <c r="J33" s="954"/>
      <c r="K33" s="298"/>
      <c r="L33" s="285"/>
      <c r="M33" s="299"/>
      <c r="N33" s="298"/>
      <c r="O33" s="285"/>
    </row>
    <row r="34" spans="1:1031" ht="12.75" customHeight="1" x14ac:dyDescent="0.25">
      <c r="A34" s="517"/>
      <c r="B34" s="517"/>
      <c r="C34" s="285"/>
      <c r="D34" s="285"/>
      <c r="E34" s="300"/>
      <c r="F34" s="300"/>
      <c r="G34" s="300"/>
      <c r="H34" s="285"/>
      <c r="I34" s="285"/>
      <c r="J34" s="299"/>
      <c r="K34" s="298"/>
      <c r="L34" s="285"/>
      <c r="M34" s="299"/>
      <c r="N34" s="298"/>
      <c r="O34" s="285"/>
      <c r="P34" s="299"/>
      <c r="Q34" s="298"/>
    </row>
    <row r="35" spans="1:1031" ht="15" customHeight="1" thickBot="1" x14ac:dyDescent="0.3">
      <c r="A35" s="197" t="s">
        <v>91</v>
      </c>
      <c r="B35" s="197"/>
      <c r="C35" s="197"/>
      <c r="D35" s="551"/>
      <c r="E35" s="197"/>
      <c r="F35" s="197"/>
      <c r="G35" s="197"/>
      <c r="H35" s="197"/>
      <c r="I35" s="197"/>
      <c r="J35" s="197"/>
      <c r="K35" s="197"/>
      <c r="L35" s="198"/>
      <c r="M35" s="198"/>
      <c r="N35" s="198"/>
      <c r="O35" s="199"/>
      <c r="P35" s="199"/>
      <c r="Q35" s="301"/>
    </row>
    <row r="36" spans="1:1031" s="304" customFormat="1" ht="30" customHeight="1" thickTop="1" x14ac:dyDescent="0.25">
      <c r="A36" s="955" t="s">
        <v>469</v>
      </c>
      <c r="B36" s="955"/>
      <c r="C36" s="955"/>
      <c r="D36" s="955"/>
      <c r="E36" s="955"/>
      <c r="F36" s="955"/>
      <c r="G36" s="955"/>
      <c r="H36" s="955"/>
      <c r="I36" s="955"/>
      <c r="J36" s="955"/>
      <c r="K36" s="955"/>
      <c r="L36" s="515"/>
      <c r="M36" s="515"/>
      <c r="N36" s="515"/>
      <c r="O36" s="515"/>
      <c r="P36" s="515"/>
      <c r="Q36" s="302"/>
      <c r="R36" s="303"/>
      <c r="S36" s="303"/>
      <c r="T36" s="303"/>
      <c r="U36" s="303"/>
      <c r="V36" s="303"/>
      <c r="W36" s="303"/>
      <c r="X36" s="303"/>
      <c r="Y36" s="303"/>
      <c r="Z36" s="303"/>
      <c r="AA36" s="303"/>
      <c r="AB36" s="303"/>
      <c r="AC36" s="303"/>
      <c r="AD36" s="303"/>
      <c r="AE36" s="303"/>
      <c r="AF36" s="303"/>
      <c r="AG36" s="303"/>
      <c r="AH36" s="303"/>
      <c r="AI36" s="303"/>
      <c r="AJ36" s="303"/>
      <c r="AK36" s="303"/>
      <c r="AL36" s="303"/>
      <c r="AM36" s="303"/>
      <c r="AN36" s="303"/>
      <c r="AO36" s="303"/>
      <c r="AP36" s="303"/>
      <c r="AQ36" s="303"/>
      <c r="AR36" s="303"/>
      <c r="AS36" s="303"/>
      <c r="AT36" s="303"/>
      <c r="AU36" s="303"/>
      <c r="AV36" s="303"/>
      <c r="AW36" s="303"/>
      <c r="AX36" s="303"/>
      <c r="AY36" s="303"/>
      <c r="AZ36" s="303"/>
      <c r="BA36" s="303"/>
      <c r="BB36" s="303"/>
      <c r="BC36" s="303"/>
      <c r="BD36" s="303"/>
      <c r="BE36" s="303"/>
      <c r="BF36" s="303"/>
      <c r="BG36" s="303"/>
      <c r="BH36" s="303"/>
      <c r="BI36" s="303"/>
      <c r="BJ36" s="303"/>
      <c r="BK36" s="303"/>
      <c r="BL36" s="303"/>
      <c r="BM36" s="303"/>
      <c r="BN36" s="303"/>
      <c r="BO36" s="303"/>
      <c r="BP36" s="303"/>
      <c r="BQ36" s="303"/>
      <c r="BR36" s="303"/>
      <c r="BS36" s="303"/>
      <c r="BT36" s="303"/>
      <c r="BU36" s="303"/>
      <c r="BV36" s="303"/>
      <c r="BW36" s="303"/>
      <c r="BX36" s="303"/>
      <c r="BY36" s="303"/>
      <c r="BZ36" s="303"/>
      <c r="CA36" s="303"/>
      <c r="CB36" s="303"/>
      <c r="CC36" s="303"/>
      <c r="CD36" s="303"/>
      <c r="CE36" s="303"/>
      <c r="CF36" s="303"/>
      <c r="CG36" s="303"/>
      <c r="CH36" s="303"/>
      <c r="CI36" s="303"/>
      <c r="CJ36" s="303"/>
      <c r="CK36" s="303"/>
      <c r="CL36" s="303"/>
      <c r="CM36" s="303"/>
      <c r="CN36" s="303"/>
      <c r="CO36" s="303"/>
      <c r="CP36" s="303"/>
      <c r="CQ36" s="303"/>
      <c r="CR36" s="303"/>
      <c r="CS36" s="303"/>
      <c r="CT36" s="303"/>
      <c r="CU36" s="303"/>
      <c r="CV36" s="303"/>
      <c r="CW36" s="303"/>
      <c r="CX36" s="303"/>
      <c r="CY36" s="303"/>
      <c r="CZ36" s="303"/>
      <c r="DA36" s="303"/>
      <c r="DB36" s="303"/>
      <c r="DC36" s="303"/>
      <c r="DD36" s="303"/>
      <c r="DE36" s="303"/>
      <c r="DF36" s="303"/>
      <c r="DG36" s="303"/>
      <c r="DH36" s="303"/>
      <c r="DI36" s="303"/>
      <c r="DJ36" s="303"/>
      <c r="DK36" s="303"/>
      <c r="DL36" s="303"/>
      <c r="DM36" s="303"/>
      <c r="DN36" s="303"/>
      <c r="DO36" s="303"/>
      <c r="DP36" s="303"/>
      <c r="DQ36" s="303"/>
      <c r="DR36" s="303"/>
      <c r="DS36" s="303"/>
      <c r="DT36" s="303"/>
      <c r="DU36" s="303"/>
      <c r="DV36" s="303"/>
      <c r="DW36" s="303"/>
      <c r="DX36" s="303"/>
      <c r="DY36" s="303"/>
      <c r="DZ36" s="303"/>
      <c r="EA36" s="303"/>
      <c r="EB36" s="303"/>
      <c r="EC36" s="303"/>
      <c r="ED36" s="303"/>
      <c r="EE36" s="303"/>
      <c r="EF36" s="303"/>
      <c r="EG36" s="303"/>
      <c r="EH36" s="303"/>
      <c r="EI36" s="303"/>
      <c r="EJ36" s="303"/>
      <c r="EK36" s="303"/>
      <c r="EL36" s="303"/>
      <c r="EM36" s="303"/>
      <c r="EN36" s="303"/>
      <c r="EO36" s="303"/>
      <c r="EP36" s="303"/>
      <c r="EQ36" s="303"/>
      <c r="ER36" s="303"/>
      <c r="ES36" s="303"/>
      <c r="ET36" s="303"/>
      <c r="EU36" s="303"/>
      <c r="EV36" s="303"/>
      <c r="EW36" s="303"/>
      <c r="EX36" s="303"/>
      <c r="EY36" s="303"/>
      <c r="EZ36" s="303"/>
      <c r="FA36" s="303"/>
      <c r="FB36" s="303"/>
      <c r="FC36" s="303"/>
      <c r="FD36" s="303"/>
      <c r="FE36" s="303"/>
      <c r="FF36" s="303"/>
      <c r="FG36" s="303"/>
      <c r="FH36" s="303"/>
      <c r="FI36" s="303"/>
      <c r="FJ36" s="303"/>
      <c r="FK36" s="303"/>
      <c r="FL36" s="303"/>
      <c r="FM36" s="303"/>
      <c r="FN36" s="303"/>
      <c r="FO36" s="303"/>
      <c r="FP36" s="303"/>
      <c r="FQ36" s="303"/>
      <c r="FR36" s="303"/>
      <c r="FS36" s="303"/>
      <c r="FT36" s="303"/>
      <c r="FU36" s="303"/>
      <c r="FV36" s="303"/>
      <c r="FW36" s="303"/>
      <c r="FX36" s="303"/>
      <c r="FY36" s="303"/>
      <c r="FZ36" s="303"/>
      <c r="GA36" s="303"/>
      <c r="GB36" s="303"/>
      <c r="GC36" s="303"/>
      <c r="GD36" s="303"/>
      <c r="GE36" s="303"/>
      <c r="GF36" s="303"/>
      <c r="GG36" s="303"/>
      <c r="GH36" s="303"/>
      <c r="GI36" s="303"/>
      <c r="GJ36" s="303"/>
      <c r="GK36" s="303"/>
      <c r="GL36" s="303"/>
      <c r="GM36" s="303"/>
      <c r="GN36" s="303"/>
      <c r="GO36" s="303"/>
      <c r="GP36" s="303"/>
      <c r="GQ36" s="303"/>
      <c r="GR36" s="303"/>
      <c r="GS36" s="303"/>
      <c r="GT36" s="303"/>
      <c r="GU36" s="303"/>
      <c r="GV36" s="303"/>
      <c r="GW36" s="303"/>
      <c r="GX36" s="303"/>
      <c r="GY36" s="303"/>
      <c r="GZ36" s="303"/>
      <c r="HA36" s="303"/>
      <c r="HB36" s="303"/>
      <c r="HC36" s="303"/>
      <c r="HD36" s="303"/>
      <c r="HE36" s="303"/>
      <c r="HF36" s="303"/>
      <c r="HG36" s="303"/>
      <c r="HH36" s="303"/>
      <c r="HI36" s="303"/>
      <c r="HJ36" s="303"/>
      <c r="HK36" s="303"/>
      <c r="HL36" s="303"/>
      <c r="HM36" s="303"/>
      <c r="HN36" s="303"/>
      <c r="HO36" s="303"/>
      <c r="HP36" s="303"/>
      <c r="HQ36" s="303"/>
      <c r="HR36" s="303"/>
      <c r="HS36" s="303"/>
      <c r="HT36" s="303"/>
      <c r="HU36" s="303"/>
      <c r="HV36" s="303"/>
      <c r="HW36" s="303"/>
      <c r="HX36" s="303"/>
      <c r="HY36" s="303"/>
      <c r="HZ36" s="303"/>
      <c r="IA36" s="303"/>
      <c r="IB36" s="303"/>
      <c r="IC36" s="303"/>
      <c r="ID36" s="303"/>
      <c r="IE36" s="303"/>
      <c r="IF36" s="303"/>
      <c r="IG36" s="303"/>
      <c r="IH36" s="303"/>
      <c r="II36" s="303"/>
      <c r="IJ36" s="303"/>
      <c r="IK36" s="303"/>
      <c r="IL36" s="303"/>
      <c r="IM36" s="303"/>
      <c r="IN36" s="303"/>
      <c r="IO36" s="303"/>
      <c r="IP36" s="303"/>
      <c r="IQ36" s="303"/>
      <c r="IR36" s="303"/>
      <c r="IS36" s="303"/>
      <c r="IT36" s="303"/>
      <c r="IU36" s="303"/>
      <c r="IV36" s="303"/>
      <c r="IW36" s="303"/>
      <c r="IX36" s="303"/>
      <c r="IY36" s="303"/>
      <c r="IZ36" s="303"/>
      <c r="JA36" s="303"/>
      <c r="JB36" s="303"/>
      <c r="JC36" s="303"/>
      <c r="JD36" s="303"/>
      <c r="JE36" s="303"/>
      <c r="JF36" s="303"/>
      <c r="JG36" s="303"/>
      <c r="JH36" s="303"/>
      <c r="JI36" s="303"/>
      <c r="JJ36" s="303"/>
      <c r="JK36" s="303"/>
      <c r="JL36" s="303"/>
      <c r="JM36" s="303"/>
      <c r="JN36" s="303"/>
      <c r="JO36" s="303"/>
      <c r="JP36" s="303"/>
      <c r="JQ36" s="303"/>
      <c r="JR36" s="303"/>
      <c r="JS36" s="303"/>
      <c r="JT36" s="303"/>
      <c r="JU36" s="303"/>
      <c r="JV36" s="303"/>
      <c r="JW36" s="303"/>
      <c r="JX36" s="303"/>
      <c r="JY36" s="303"/>
      <c r="JZ36" s="303"/>
      <c r="KA36" s="303"/>
      <c r="KB36" s="303"/>
      <c r="KC36" s="303"/>
      <c r="KD36" s="303"/>
      <c r="KE36" s="303"/>
      <c r="KF36" s="303"/>
      <c r="KG36" s="303"/>
      <c r="KH36" s="303"/>
      <c r="KI36" s="303"/>
      <c r="KJ36" s="303"/>
      <c r="KK36" s="303"/>
      <c r="KL36" s="303"/>
      <c r="KM36" s="303"/>
      <c r="KN36" s="303"/>
      <c r="KO36" s="303"/>
      <c r="KP36" s="303"/>
      <c r="KQ36" s="303"/>
      <c r="KR36" s="303"/>
      <c r="KS36" s="303"/>
      <c r="KT36" s="303"/>
      <c r="KU36" s="303"/>
      <c r="KV36" s="303"/>
      <c r="KW36" s="303"/>
      <c r="KX36" s="303"/>
      <c r="KY36" s="303"/>
      <c r="KZ36" s="303"/>
      <c r="LA36" s="303"/>
      <c r="LB36" s="303"/>
      <c r="LC36" s="303"/>
      <c r="LD36" s="303"/>
      <c r="LE36" s="303"/>
      <c r="LF36" s="303"/>
      <c r="LG36" s="303"/>
      <c r="LH36" s="303"/>
      <c r="LI36" s="303"/>
      <c r="LJ36" s="303"/>
      <c r="LK36" s="303"/>
      <c r="LL36" s="303"/>
      <c r="LM36" s="303"/>
      <c r="LN36" s="303"/>
      <c r="LO36" s="303"/>
      <c r="LP36" s="303"/>
      <c r="LQ36" s="303"/>
      <c r="LR36" s="303"/>
      <c r="LS36" s="303"/>
      <c r="LT36" s="303"/>
      <c r="LU36" s="303"/>
      <c r="LV36" s="303"/>
      <c r="LW36" s="303"/>
      <c r="LX36" s="303"/>
      <c r="LY36" s="303"/>
      <c r="LZ36" s="303"/>
      <c r="MA36" s="303"/>
      <c r="MB36" s="303"/>
      <c r="MC36" s="303"/>
      <c r="MD36" s="303"/>
      <c r="ME36" s="303"/>
      <c r="MF36" s="303"/>
      <c r="MG36" s="303"/>
      <c r="MH36" s="303"/>
      <c r="MI36" s="303"/>
      <c r="MJ36" s="303"/>
      <c r="MK36" s="303"/>
      <c r="ML36" s="303"/>
      <c r="MM36" s="303"/>
      <c r="MN36" s="303"/>
      <c r="MO36" s="303"/>
      <c r="MP36" s="303"/>
      <c r="MQ36" s="303"/>
      <c r="MR36" s="303"/>
      <c r="MS36" s="303"/>
      <c r="MT36" s="303"/>
      <c r="MU36" s="303"/>
      <c r="MV36" s="303"/>
      <c r="MW36" s="303"/>
      <c r="MX36" s="303"/>
      <c r="MY36" s="303"/>
      <c r="MZ36" s="303"/>
      <c r="NA36" s="303"/>
      <c r="NB36" s="303"/>
      <c r="NC36" s="303"/>
      <c r="ND36" s="303"/>
      <c r="NE36" s="303"/>
      <c r="NF36" s="303"/>
      <c r="NG36" s="303"/>
      <c r="NH36" s="303"/>
      <c r="NI36" s="303"/>
      <c r="NJ36" s="303"/>
      <c r="NK36" s="303"/>
      <c r="NL36" s="303"/>
      <c r="NM36" s="303"/>
      <c r="NN36" s="303"/>
      <c r="NO36" s="303"/>
      <c r="NP36" s="303"/>
      <c r="NQ36" s="303"/>
      <c r="NR36" s="303"/>
      <c r="NS36" s="303"/>
      <c r="NT36" s="303"/>
      <c r="NU36" s="303"/>
      <c r="NV36" s="303"/>
      <c r="NW36" s="303"/>
      <c r="NX36" s="303"/>
      <c r="NY36" s="303"/>
      <c r="NZ36" s="303"/>
      <c r="OA36" s="303"/>
      <c r="OB36" s="303"/>
      <c r="OC36" s="303"/>
      <c r="OD36" s="303"/>
      <c r="OE36" s="303"/>
      <c r="OF36" s="303"/>
      <c r="OG36" s="303"/>
      <c r="OH36" s="303"/>
      <c r="OI36" s="303"/>
      <c r="OJ36" s="303"/>
      <c r="OK36" s="303"/>
      <c r="OL36" s="303"/>
      <c r="OM36" s="303"/>
      <c r="ON36" s="303"/>
      <c r="OO36" s="303"/>
      <c r="OP36" s="303"/>
      <c r="OQ36" s="303"/>
      <c r="OR36" s="303"/>
      <c r="OS36" s="303"/>
      <c r="OT36" s="303"/>
      <c r="OU36" s="303"/>
      <c r="OV36" s="303"/>
      <c r="OW36" s="303"/>
      <c r="OX36" s="303"/>
      <c r="OY36" s="303"/>
      <c r="OZ36" s="303"/>
      <c r="PA36" s="303"/>
      <c r="PB36" s="303"/>
      <c r="PC36" s="303"/>
      <c r="PD36" s="303"/>
      <c r="PE36" s="303"/>
      <c r="PF36" s="303"/>
      <c r="PG36" s="303"/>
      <c r="PH36" s="303"/>
      <c r="PI36" s="303"/>
      <c r="PJ36" s="303"/>
      <c r="PK36" s="303"/>
      <c r="PL36" s="303"/>
      <c r="PM36" s="303"/>
      <c r="PN36" s="303"/>
      <c r="PO36" s="303"/>
      <c r="PP36" s="303"/>
      <c r="PQ36" s="303"/>
      <c r="PR36" s="303"/>
      <c r="PS36" s="303"/>
      <c r="PT36" s="303"/>
      <c r="PU36" s="303"/>
      <c r="PV36" s="303"/>
      <c r="PW36" s="303"/>
      <c r="PX36" s="303"/>
      <c r="PY36" s="303"/>
      <c r="PZ36" s="303"/>
      <c r="QA36" s="303"/>
      <c r="QB36" s="303"/>
      <c r="QC36" s="303"/>
      <c r="QD36" s="303"/>
      <c r="QE36" s="303"/>
      <c r="QF36" s="303"/>
      <c r="QG36" s="303"/>
      <c r="QH36" s="303"/>
      <c r="QI36" s="303"/>
      <c r="QJ36" s="303"/>
      <c r="QK36" s="303"/>
      <c r="QL36" s="303"/>
      <c r="QM36" s="303"/>
      <c r="QN36" s="303"/>
      <c r="QO36" s="303"/>
      <c r="QP36" s="303"/>
      <c r="QQ36" s="303"/>
      <c r="QR36" s="303"/>
      <c r="QS36" s="303"/>
      <c r="QT36" s="303"/>
      <c r="QU36" s="303"/>
      <c r="QV36" s="303"/>
      <c r="QW36" s="303"/>
      <c r="QX36" s="303"/>
      <c r="QY36" s="303"/>
      <c r="QZ36" s="303"/>
      <c r="RA36" s="303"/>
      <c r="RB36" s="303"/>
      <c r="RC36" s="303"/>
      <c r="RD36" s="303"/>
      <c r="RE36" s="303"/>
      <c r="RF36" s="303"/>
      <c r="RG36" s="303"/>
      <c r="RH36" s="303"/>
      <c r="RI36" s="303"/>
      <c r="RJ36" s="303"/>
      <c r="RK36" s="303"/>
      <c r="RL36" s="303"/>
      <c r="RM36" s="303"/>
      <c r="RN36" s="303"/>
      <c r="RO36" s="303"/>
      <c r="RP36" s="303"/>
      <c r="RQ36" s="303"/>
      <c r="RR36" s="303"/>
      <c r="RS36" s="303"/>
      <c r="RT36" s="303"/>
      <c r="RU36" s="303"/>
      <c r="RV36" s="303"/>
      <c r="RW36" s="303"/>
      <c r="RX36" s="303"/>
      <c r="RY36" s="303"/>
      <c r="RZ36" s="303"/>
      <c r="SA36" s="303"/>
      <c r="SB36" s="303"/>
      <c r="SC36" s="303"/>
      <c r="SD36" s="303"/>
      <c r="SE36" s="303"/>
      <c r="SF36" s="303"/>
      <c r="SG36" s="303"/>
      <c r="SH36" s="303"/>
      <c r="SI36" s="303"/>
      <c r="SJ36" s="303"/>
      <c r="SK36" s="303"/>
      <c r="SL36" s="303"/>
      <c r="SM36" s="303"/>
      <c r="SN36" s="303"/>
      <c r="SO36" s="303"/>
      <c r="SP36" s="303"/>
      <c r="SQ36" s="303"/>
      <c r="SR36" s="303"/>
      <c r="SS36" s="303"/>
      <c r="ST36" s="303"/>
      <c r="SU36" s="303"/>
      <c r="SV36" s="303"/>
      <c r="SW36" s="303"/>
      <c r="SX36" s="303"/>
      <c r="SY36" s="303"/>
      <c r="SZ36" s="303"/>
      <c r="TA36" s="303"/>
      <c r="TB36" s="303"/>
      <c r="TC36" s="303"/>
      <c r="TD36" s="303"/>
      <c r="TE36" s="303"/>
      <c r="TF36" s="303"/>
      <c r="TG36" s="303"/>
      <c r="TH36" s="303"/>
      <c r="TI36" s="303"/>
      <c r="TJ36" s="303"/>
      <c r="TK36" s="303"/>
      <c r="TL36" s="303"/>
      <c r="TM36" s="303"/>
      <c r="TN36" s="303"/>
      <c r="TO36" s="303"/>
      <c r="TP36" s="303"/>
      <c r="TQ36" s="303"/>
      <c r="TR36" s="303"/>
      <c r="TS36" s="303"/>
      <c r="TT36" s="303"/>
      <c r="TU36" s="303"/>
      <c r="TV36" s="303"/>
      <c r="TW36" s="303"/>
      <c r="TX36" s="303"/>
      <c r="TY36" s="303"/>
      <c r="TZ36" s="303"/>
      <c r="UA36" s="303"/>
      <c r="UB36" s="303"/>
      <c r="UC36" s="303"/>
      <c r="UD36" s="303"/>
      <c r="UE36" s="303"/>
      <c r="UF36" s="303"/>
      <c r="UG36" s="303"/>
      <c r="UH36" s="303"/>
      <c r="UI36" s="303"/>
      <c r="UJ36" s="303"/>
      <c r="UK36" s="303"/>
      <c r="UL36" s="303"/>
      <c r="UM36" s="303"/>
      <c r="UN36" s="303"/>
      <c r="UO36" s="303"/>
      <c r="UP36" s="303"/>
      <c r="UQ36" s="303"/>
      <c r="UR36" s="303"/>
      <c r="US36" s="303"/>
      <c r="UT36" s="303"/>
      <c r="UU36" s="303"/>
      <c r="UV36" s="303"/>
      <c r="UW36" s="303"/>
      <c r="UX36" s="303"/>
      <c r="UY36" s="303"/>
      <c r="UZ36" s="303"/>
      <c r="VA36" s="303"/>
      <c r="VB36" s="303"/>
      <c r="VC36" s="303"/>
      <c r="VD36" s="303"/>
      <c r="VE36" s="303"/>
      <c r="VF36" s="303"/>
      <c r="VG36" s="303"/>
      <c r="VH36" s="303"/>
      <c r="VI36" s="303"/>
      <c r="VJ36" s="303"/>
      <c r="VK36" s="303"/>
      <c r="VL36" s="303"/>
      <c r="VM36" s="303"/>
      <c r="VN36" s="303"/>
      <c r="VO36" s="303"/>
      <c r="VP36" s="303"/>
      <c r="VQ36" s="303"/>
      <c r="VR36" s="303"/>
      <c r="VS36" s="303"/>
      <c r="VT36" s="303"/>
      <c r="VU36" s="303"/>
      <c r="VV36" s="303"/>
      <c r="VW36" s="303"/>
      <c r="VX36" s="303"/>
      <c r="VY36" s="303"/>
      <c r="VZ36" s="303"/>
      <c r="WA36" s="303"/>
      <c r="WB36" s="303"/>
      <c r="WC36" s="303"/>
      <c r="WD36" s="303"/>
      <c r="WE36" s="303"/>
      <c r="WF36" s="303"/>
      <c r="WG36" s="303"/>
      <c r="WH36" s="303"/>
      <c r="WI36" s="303"/>
      <c r="WJ36" s="303"/>
      <c r="WK36" s="303"/>
      <c r="WL36" s="303"/>
      <c r="WM36" s="303"/>
      <c r="WN36" s="303"/>
      <c r="WO36" s="303"/>
      <c r="WP36" s="303"/>
      <c r="WQ36" s="303"/>
      <c r="WR36" s="303"/>
      <c r="WS36" s="303"/>
      <c r="WT36" s="303"/>
      <c r="WU36" s="303"/>
      <c r="WV36" s="303"/>
      <c r="WW36" s="303"/>
      <c r="WX36" s="303"/>
      <c r="WY36" s="303"/>
      <c r="WZ36" s="303"/>
      <c r="XA36" s="303"/>
      <c r="XB36" s="303"/>
      <c r="XC36" s="303"/>
      <c r="XD36" s="303"/>
      <c r="XE36" s="303"/>
      <c r="XF36" s="303"/>
      <c r="XG36" s="303"/>
      <c r="XH36" s="303"/>
      <c r="XI36" s="303"/>
      <c r="XJ36" s="303"/>
      <c r="XK36" s="303"/>
      <c r="XL36" s="303"/>
      <c r="XM36" s="303"/>
      <c r="XN36" s="303"/>
      <c r="XO36" s="303"/>
      <c r="XP36" s="303"/>
      <c r="XQ36" s="303"/>
      <c r="XR36" s="303"/>
      <c r="XS36" s="303"/>
      <c r="XT36" s="303"/>
      <c r="XU36" s="303"/>
      <c r="XV36" s="303"/>
      <c r="XW36" s="303"/>
      <c r="XX36" s="303"/>
      <c r="XY36" s="303"/>
      <c r="XZ36" s="303"/>
      <c r="YA36" s="303"/>
      <c r="YB36" s="303"/>
      <c r="YC36" s="303"/>
      <c r="YD36" s="303"/>
      <c r="YE36" s="303"/>
      <c r="YF36" s="303"/>
      <c r="YG36" s="303"/>
      <c r="YH36" s="303"/>
      <c r="YI36" s="303"/>
      <c r="YJ36" s="303"/>
      <c r="YK36" s="303"/>
      <c r="YL36" s="303"/>
      <c r="YM36" s="303"/>
      <c r="YN36" s="303"/>
      <c r="YO36" s="303"/>
      <c r="YP36" s="303"/>
      <c r="YQ36" s="303"/>
      <c r="YR36" s="303"/>
      <c r="YS36" s="303"/>
      <c r="YT36" s="303"/>
      <c r="YU36" s="303"/>
      <c r="YV36" s="303"/>
      <c r="YW36" s="303"/>
      <c r="YX36" s="303"/>
      <c r="YY36" s="303"/>
      <c r="YZ36" s="303"/>
      <c r="ZA36" s="303"/>
      <c r="ZB36" s="303"/>
      <c r="ZC36" s="303"/>
      <c r="ZD36" s="303"/>
      <c r="ZE36" s="303"/>
      <c r="ZF36" s="303"/>
      <c r="ZG36" s="303"/>
      <c r="ZH36" s="303"/>
      <c r="ZI36" s="303"/>
      <c r="ZJ36" s="303"/>
      <c r="ZK36" s="303"/>
      <c r="ZL36" s="303"/>
      <c r="ZM36" s="303"/>
      <c r="ZN36" s="303"/>
      <c r="ZO36" s="303"/>
      <c r="ZP36" s="303"/>
      <c r="ZQ36" s="303"/>
      <c r="ZR36" s="303"/>
      <c r="ZS36" s="303"/>
      <c r="ZT36" s="303"/>
      <c r="ZU36" s="303"/>
      <c r="ZV36" s="303"/>
      <c r="ZW36" s="303"/>
      <c r="ZX36" s="303"/>
      <c r="ZY36" s="303"/>
      <c r="ZZ36" s="303"/>
      <c r="AAA36" s="303"/>
      <c r="AAB36" s="303"/>
      <c r="AAC36" s="303"/>
      <c r="AAD36" s="303"/>
      <c r="AAE36" s="303"/>
      <c r="AAF36" s="303"/>
      <c r="AAG36" s="303"/>
      <c r="AAH36" s="303"/>
      <c r="AAI36" s="303"/>
      <c r="AAJ36" s="303"/>
      <c r="AAK36" s="303"/>
      <c r="AAL36" s="303"/>
      <c r="AAM36" s="303"/>
      <c r="AAN36" s="303"/>
      <c r="AAO36" s="303"/>
      <c r="AAP36" s="303"/>
      <c r="AAQ36" s="303"/>
      <c r="AAR36" s="303"/>
      <c r="AAS36" s="303"/>
      <c r="AAT36" s="303"/>
      <c r="AAU36" s="303"/>
      <c r="AAV36" s="303"/>
      <c r="AAW36" s="303"/>
      <c r="AAX36" s="303"/>
      <c r="AAY36" s="303"/>
      <c r="AAZ36" s="303"/>
      <c r="ABA36" s="303"/>
      <c r="ABB36" s="303"/>
      <c r="ABC36" s="303"/>
      <c r="ABD36" s="303"/>
      <c r="ABE36" s="303"/>
      <c r="ABF36" s="303"/>
      <c r="ABG36" s="303"/>
      <c r="ABH36" s="303"/>
      <c r="ABI36" s="303"/>
      <c r="ABJ36" s="303"/>
      <c r="ABK36" s="303"/>
      <c r="ABL36" s="303"/>
      <c r="ABM36" s="303"/>
      <c r="ABN36" s="303"/>
      <c r="ABO36" s="303"/>
      <c r="ABP36" s="303"/>
      <c r="ABQ36" s="303"/>
      <c r="ABR36" s="303"/>
      <c r="ABS36" s="303"/>
      <c r="ABT36" s="303"/>
      <c r="ABU36" s="303"/>
      <c r="ABV36" s="303"/>
      <c r="ABW36" s="303"/>
      <c r="ABX36" s="303"/>
      <c r="ABY36" s="303"/>
      <c r="ABZ36" s="303"/>
      <c r="ACA36" s="303"/>
      <c r="ACB36" s="303"/>
      <c r="ACC36" s="303"/>
      <c r="ACD36" s="303"/>
      <c r="ACE36" s="303"/>
      <c r="ACF36" s="303"/>
      <c r="ACG36" s="303"/>
      <c r="ACH36" s="303"/>
      <c r="ACI36" s="303"/>
      <c r="ACJ36" s="303"/>
      <c r="ACK36" s="303"/>
      <c r="ACL36" s="303"/>
      <c r="ACM36" s="303"/>
      <c r="ACN36" s="303"/>
      <c r="ACO36" s="303"/>
      <c r="ACP36" s="303"/>
      <c r="ACQ36" s="303"/>
      <c r="ACR36" s="303"/>
      <c r="ACS36" s="303"/>
      <c r="ACT36" s="303"/>
      <c r="ACU36" s="303"/>
      <c r="ACV36" s="303"/>
      <c r="ACW36" s="303"/>
      <c r="ACX36" s="303"/>
      <c r="ACY36" s="303"/>
      <c r="ACZ36" s="303"/>
      <c r="ADA36" s="303"/>
      <c r="ADB36" s="303"/>
      <c r="ADC36" s="303"/>
      <c r="ADD36" s="303"/>
      <c r="ADE36" s="303"/>
      <c r="ADF36" s="303"/>
      <c r="ADG36" s="303"/>
      <c r="ADH36" s="303"/>
      <c r="ADI36" s="303"/>
      <c r="ADJ36" s="303"/>
      <c r="ADK36" s="303"/>
      <c r="ADL36" s="303"/>
      <c r="ADM36" s="303"/>
      <c r="ADN36" s="303"/>
      <c r="ADO36" s="303"/>
      <c r="ADP36" s="303"/>
      <c r="ADQ36" s="303"/>
      <c r="ADR36" s="303"/>
      <c r="ADS36" s="303"/>
      <c r="ADT36" s="303"/>
      <c r="ADU36" s="303"/>
      <c r="ADV36" s="303"/>
      <c r="ADW36" s="303"/>
      <c r="ADX36" s="303"/>
      <c r="ADY36" s="303"/>
      <c r="ADZ36" s="303"/>
      <c r="AEA36" s="303"/>
      <c r="AEB36" s="303"/>
      <c r="AEC36" s="303"/>
      <c r="AED36" s="303"/>
      <c r="AEE36" s="303"/>
      <c r="AEF36" s="303"/>
      <c r="AEG36" s="303"/>
      <c r="AEH36" s="303"/>
      <c r="AEI36" s="303"/>
      <c r="AEJ36" s="303"/>
      <c r="AEK36" s="303"/>
      <c r="AEL36" s="303"/>
      <c r="AEM36" s="303"/>
      <c r="AEN36" s="303"/>
      <c r="AEO36" s="303"/>
      <c r="AEP36" s="303"/>
      <c r="AEQ36" s="303"/>
      <c r="AER36" s="303"/>
      <c r="AES36" s="303"/>
      <c r="AET36" s="303"/>
      <c r="AEU36" s="303"/>
      <c r="AEV36" s="303"/>
      <c r="AEW36" s="303"/>
      <c r="AEX36" s="303"/>
      <c r="AEY36" s="303"/>
      <c r="AEZ36" s="303"/>
      <c r="AFA36" s="303"/>
      <c r="AFB36" s="303"/>
      <c r="AFC36" s="303"/>
      <c r="AFD36" s="303"/>
      <c r="AFE36" s="303"/>
      <c r="AFF36" s="303"/>
      <c r="AFG36" s="303"/>
      <c r="AFH36" s="303"/>
      <c r="AFI36" s="303"/>
      <c r="AFJ36" s="303"/>
      <c r="AFK36" s="303"/>
      <c r="AFL36" s="303"/>
      <c r="AFM36" s="303"/>
      <c r="AFN36" s="303"/>
      <c r="AFO36" s="303"/>
      <c r="AFP36" s="303"/>
      <c r="AFQ36" s="303"/>
      <c r="AFR36" s="303"/>
      <c r="AFS36" s="303"/>
      <c r="AFT36" s="303"/>
      <c r="AFU36" s="303"/>
      <c r="AFV36" s="303"/>
      <c r="AFW36" s="303"/>
      <c r="AFX36" s="303"/>
      <c r="AFY36" s="303"/>
      <c r="AFZ36" s="303"/>
      <c r="AGA36" s="303"/>
      <c r="AGB36" s="303"/>
      <c r="AGC36" s="303"/>
      <c r="AGD36" s="303"/>
      <c r="AGE36" s="303"/>
      <c r="AGF36" s="303"/>
      <c r="AGG36" s="303"/>
      <c r="AGH36" s="303"/>
      <c r="AGI36" s="303"/>
      <c r="AGJ36" s="303"/>
      <c r="AGK36" s="303"/>
      <c r="AGL36" s="303"/>
      <c r="AGM36" s="303"/>
      <c r="AGN36" s="303"/>
      <c r="AGO36" s="303"/>
      <c r="AGP36" s="303"/>
      <c r="AGQ36" s="303"/>
      <c r="AGR36" s="303"/>
      <c r="AGS36" s="303"/>
      <c r="AGT36" s="303"/>
      <c r="AGU36" s="303"/>
      <c r="AGV36" s="303"/>
      <c r="AGW36" s="303"/>
      <c r="AGX36" s="303"/>
      <c r="AGY36" s="303"/>
      <c r="AGZ36" s="303"/>
      <c r="AHA36" s="303"/>
      <c r="AHB36" s="303"/>
      <c r="AHC36" s="303"/>
      <c r="AHD36" s="303"/>
      <c r="AHE36" s="303"/>
      <c r="AHF36" s="303"/>
      <c r="AHG36" s="303"/>
      <c r="AHH36" s="303"/>
      <c r="AHI36" s="303"/>
      <c r="AHJ36" s="303"/>
      <c r="AHK36" s="303"/>
      <c r="AHL36" s="303"/>
      <c r="AHM36" s="303"/>
      <c r="AHN36" s="303"/>
      <c r="AHO36" s="303"/>
      <c r="AHP36" s="303"/>
      <c r="AHQ36" s="303"/>
      <c r="AHR36" s="303"/>
      <c r="AHS36" s="303"/>
      <c r="AHT36" s="303"/>
      <c r="AHU36" s="303"/>
      <c r="AHV36" s="303"/>
      <c r="AHW36" s="303"/>
      <c r="AHX36" s="303"/>
      <c r="AHY36" s="303"/>
      <c r="AHZ36" s="303"/>
      <c r="AIA36" s="303"/>
      <c r="AIB36" s="303"/>
      <c r="AIC36" s="303"/>
      <c r="AID36" s="303"/>
      <c r="AIE36" s="303"/>
      <c r="AIF36" s="303"/>
      <c r="AIG36" s="303"/>
      <c r="AIH36" s="303"/>
      <c r="AII36" s="303"/>
      <c r="AIJ36" s="303"/>
      <c r="AIK36" s="303"/>
      <c r="AIL36" s="303"/>
      <c r="AIM36" s="303"/>
      <c r="AIN36" s="303"/>
      <c r="AIO36" s="303"/>
      <c r="AIP36" s="303"/>
      <c r="AIQ36" s="303"/>
      <c r="AIR36" s="303"/>
      <c r="AIS36" s="303"/>
      <c r="AIT36" s="303"/>
      <c r="AIU36" s="303"/>
      <c r="AIV36" s="303"/>
      <c r="AIW36" s="303"/>
      <c r="AIX36" s="303"/>
      <c r="AIY36" s="303"/>
      <c r="AIZ36" s="303"/>
      <c r="AJA36" s="303"/>
      <c r="AJB36" s="303"/>
      <c r="AJC36" s="303"/>
      <c r="AJD36" s="303"/>
      <c r="AJE36" s="303"/>
      <c r="AJF36" s="303"/>
      <c r="AJG36" s="303"/>
      <c r="AJH36" s="303"/>
      <c r="AJI36" s="303"/>
      <c r="AJJ36" s="303"/>
      <c r="AJK36" s="303"/>
      <c r="AJL36" s="303"/>
      <c r="AJM36" s="303"/>
      <c r="AJN36" s="303"/>
      <c r="AJO36" s="303"/>
      <c r="AJP36" s="303"/>
      <c r="AJQ36" s="303"/>
      <c r="AJR36" s="303"/>
      <c r="AJS36" s="303"/>
      <c r="AJT36" s="303"/>
      <c r="AJU36" s="303"/>
      <c r="AJV36" s="303"/>
      <c r="AJW36" s="303"/>
      <c r="AJX36" s="303"/>
      <c r="AJY36" s="303"/>
      <c r="AJZ36" s="303"/>
      <c r="AKA36" s="303"/>
      <c r="AKB36" s="303"/>
      <c r="AKC36" s="303"/>
      <c r="AKD36" s="303"/>
      <c r="AKE36" s="303"/>
      <c r="AKF36" s="303"/>
      <c r="AKG36" s="303"/>
      <c r="AKH36" s="303"/>
      <c r="AKI36" s="303"/>
      <c r="AKJ36" s="303"/>
      <c r="AKK36" s="303"/>
      <c r="AKL36" s="303"/>
      <c r="AKM36" s="303"/>
      <c r="AKN36" s="303"/>
      <c r="AKO36" s="303"/>
      <c r="AKP36" s="303"/>
      <c r="AKQ36" s="303"/>
      <c r="AKR36" s="303"/>
      <c r="AKS36" s="303"/>
      <c r="AKT36" s="303"/>
      <c r="AKU36" s="303"/>
      <c r="AKV36" s="303"/>
      <c r="AKW36" s="303"/>
      <c r="AKX36" s="303"/>
      <c r="AKY36" s="303"/>
      <c r="AKZ36" s="303"/>
      <c r="ALA36" s="303"/>
      <c r="ALB36" s="303"/>
      <c r="ALC36" s="303"/>
      <c r="ALD36" s="303"/>
      <c r="ALE36" s="303"/>
      <c r="ALF36" s="303"/>
      <c r="ALG36" s="303"/>
      <c r="ALH36" s="303"/>
      <c r="ALI36" s="303"/>
      <c r="ALJ36" s="303"/>
      <c r="ALK36" s="303"/>
      <c r="ALL36" s="303"/>
      <c r="ALM36" s="303"/>
      <c r="ALN36" s="303"/>
      <c r="ALO36" s="303"/>
      <c r="ALP36" s="303"/>
      <c r="ALQ36" s="303"/>
      <c r="ALR36" s="303"/>
      <c r="ALS36" s="303"/>
      <c r="ALT36" s="303"/>
      <c r="ALU36" s="303"/>
      <c r="ALV36" s="303"/>
      <c r="ALW36" s="303"/>
      <c r="ALX36" s="303"/>
      <c r="ALY36" s="303"/>
      <c r="ALZ36" s="303"/>
      <c r="AMA36" s="303"/>
      <c r="AMB36" s="303"/>
      <c r="AMC36" s="303"/>
      <c r="AMD36" s="303"/>
      <c r="AME36" s="303"/>
      <c r="AMF36" s="303"/>
      <c r="AMG36" s="303"/>
      <c r="AMH36" s="303"/>
      <c r="AMI36" s="303"/>
      <c r="AMJ36" s="303"/>
      <c r="AMK36" s="303"/>
      <c r="AML36" s="303"/>
      <c r="AMM36" s="303"/>
      <c r="AMN36" s="303"/>
      <c r="AMO36" s="303"/>
      <c r="AMP36" s="303"/>
      <c r="AMQ36" s="303"/>
    </row>
    <row r="37" spans="1:1031" s="304" customFormat="1" ht="30" customHeight="1" x14ac:dyDescent="0.25">
      <c r="A37" s="958" t="s">
        <v>470</v>
      </c>
      <c r="B37" s="958"/>
      <c r="C37" s="958"/>
      <c r="D37" s="958"/>
      <c r="E37" s="958"/>
      <c r="F37" s="958"/>
      <c r="G37" s="958"/>
      <c r="H37" s="958"/>
      <c r="I37" s="958"/>
      <c r="J37" s="958"/>
      <c r="K37" s="958"/>
      <c r="L37" s="525"/>
      <c r="M37" s="525"/>
      <c r="N37" s="525"/>
      <c r="O37" s="525"/>
      <c r="P37" s="525"/>
      <c r="Q37" s="302"/>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3"/>
      <c r="AQ37" s="303"/>
      <c r="AR37" s="303"/>
      <c r="AS37" s="303"/>
      <c r="AT37" s="303"/>
      <c r="AU37" s="303"/>
      <c r="AV37" s="303"/>
      <c r="AW37" s="303"/>
      <c r="AX37" s="303"/>
      <c r="AY37" s="303"/>
      <c r="AZ37" s="303"/>
      <c r="BA37" s="303"/>
      <c r="BB37" s="303"/>
      <c r="BC37" s="303"/>
      <c r="BD37" s="303"/>
      <c r="BE37" s="303"/>
      <c r="BF37" s="303"/>
      <c r="BG37" s="303"/>
      <c r="BH37" s="303"/>
      <c r="BI37" s="303"/>
      <c r="BJ37" s="303"/>
      <c r="BK37" s="303"/>
      <c r="BL37" s="303"/>
      <c r="BM37" s="303"/>
      <c r="BN37" s="303"/>
      <c r="BO37" s="303"/>
      <c r="BP37" s="303"/>
      <c r="BQ37" s="303"/>
      <c r="BR37" s="303"/>
      <c r="BS37" s="303"/>
      <c r="BT37" s="303"/>
      <c r="BU37" s="303"/>
      <c r="BV37" s="303"/>
      <c r="BW37" s="303"/>
      <c r="BX37" s="303"/>
      <c r="BY37" s="303"/>
      <c r="BZ37" s="303"/>
      <c r="CA37" s="303"/>
      <c r="CB37" s="303"/>
      <c r="CC37" s="303"/>
      <c r="CD37" s="303"/>
      <c r="CE37" s="303"/>
      <c r="CF37" s="303"/>
      <c r="CG37" s="303"/>
      <c r="CH37" s="303"/>
      <c r="CI37" s="303"/>
      <c r="CJ37" s="303"/>
      <c r="CK37" s="303"/>
      <c r="CL37" s="303"/>
      <c r="CM37" s="303"/>
      <c r="CN37" s="303"/>
      <c r="CO37" s="303"/>
      <c r="CP37" s="303"/>
      <c r="CQ37" s="303"/>
      <c r="CR37" s="303"/>
      <c r="CS37" s="303"/>
      <c r="CT37" s="303"/>
      <c r="CU37" s="303"/>
      <c r="CV37" s="303"/>
      <c r="CW37" s="303"/>
      <c r="CX37" s="303"/>
      <c r="CY37" s="303"/>
      <c r="CZ37" s="303"/>
      <c r="DA37" s="303"/>
      <c r="DB37" s="303"/>
      <c r="DC37" s="303"/>
      <c r="DD37" s="303"/>
      <c r="DE37" s="303"/>
      <c r="DF37" s="303"/>
      <c r="DG37" s="303"/>
      <c r="DH37" s="303"/>
      <c r="DI37" s="303"/>
      <c r="DJ37" s="303"/>
      <c r="DK37" s="303"/>
      <c r="DL37" s="303"/>
      <c r="DM37" s="303"/>
      <c r="DN37" s="303"/>
      <c r="DO37" s="303"/>
      <c r="DP37" s="303"/>
      <c r="DQ37" s="303"/>
      <c r="DR37" s="303"/>
      <c r="DS37" s="303"/>
      <c r="DT37" s="303"/>
      <c r="DU37" s="303"/>
      <c r="DV37" s="303"/>
      <c r="DW37" s="303"/>
      <c r="DX37" s="303"/>
      <c r="DY37" s="303"/>
      <c r="DZ37" s="303"/>
      <c r="EA37" s="303"/>
      <c r="EB37" s="303"/>
      <c r="EC37" s="303"/>
      <c r="ED37" s="303"/>
      <c r="EE37" s="303"/>
      <c r="EF37" s="303"/>
      <c r="EG37" s="303"/>
      <c r="EH37" s="303"/>
      <c r="EI37" s="303"/>
      <c r="EJ37" s="303"/>
      <c r="EK37" s="303"/>
      <c r="EL37" s="303"/>
      <c r="EM37" s="303"/>
      <c r="EN37" s="303"/>
      <c r="EO37" s="303"/>
      <c r="EP37" s="303"/>
      <c r="EQ37" s="303"/>
      <c r="ER37" s="303"/>
      <c r="ES37" s="303"/>
      <c r="ET37" s="303"/>
      <c r="EU37" s="303"/>
      <c r="EV37" s="303"/>
      <c r="EW37" s="303"/>
      <c r="EX37" s="303"/>
      <c r="EY37" s="303"/>
      <c r="EZ37" s="303"/>
      <c r="FA37" s="303"/>
      <c r="FB37" s="303"/>
      <c r="FC37" s="303"/>
      <c r="FD37" s="303"/>
      <c r="FE37" s="303"/>
      <c r="FF37" s="303"/>
      <c r="FG37" s="303"/>
      <c r="FH37" s="303"/>
      <c r="FI37" s="303"/>
      <c r="FJ37" s="303"/>
      <c r="FK37" s="303"/>
      <c r="FL37" s="303"/>
      <c r="FM37" s="303"/>
      <c r="FN37" s="303"/>
      <c r="FO37" s="303"/>
      <c r="FP37" s="303"/>
      <c r="FQ37" s="303"/>
      <c r="FR37" s="303"/>
      <c r="FS37" s="303"/>
      <c r="FT37" s="303"/>
      <c r="FU37" s="303"/>
      <c r="FV37" s="303"/>
      <c r="FW37" s="303"/>
      <c r="FX37" s="303"/>
      <c r="FY37" s="303"/>
      <c r="FZ37" s="303"/>
      <c r="GA37" s="303"/>
      <c r="GB37" s="303"/>
      <c r="GC37" s="303"/>
      <c r="GD37" s="303"/>
      <c r="GE37" s="303"/>
      <c r="GF37" s="303"/>
      <c r="GG37" s="303"/>
      <c r="GH37" s="303"/>
      <c r="GI37" s="303"/>
      <c r="GJ37" s="303"/>
      <c r="GK37" s="303"/>
      <c r="GL37" s="303"/>
      <c r="GM37" s="303"/>
      <c r="GN37" s="303"/>
      <c r="GO37" s="303"/>
      <c r="GP37" s="303"/>
      <c r="GQ37" s="303"/>
      <c r="GR37" s="303"/>
      <c r="GS37" s="303"/>
      <c r="GT37" s="303"/>
      <c r="GU37" s="303"/>
      <c r="GV37" s="303"/>
      <c r="GW37" s="303"/>
      <c r="GX37" s="303"/>
      <c r="GY37" s="303"/>
      <c r="GZ37" s="303"/>
      <c r="HA37" s="303"/>
      <c r="HB37" s="303"/>
      <c r="HC37" s="303"/>
      <c r="HD37" s="303"/>
      <c r="HE37" s="303"/>
      <c r="HF37" s="303"/>
      <c r="HG37" s="303"/>
      <c r="HH37" s="303"/>
      <c r="HI37" s="303"/>
      <c r="HJ37" s="303"/>
      <c r="HK37" s="303"/>
      <c r="HL37" s="303"/>
      <c r="HM37" s="303"/>
      <c r="HN37" s="303"/>
      <c r="HO37" s="303"/>
      <c r="HP37" s="303"/>
      <c r="HQ37" s="303"/>
      <c r="HR37" s="303"/>
      <c r="HS37" s="303"/>
      <c r="HT37" s="303"/>
      <c r="HU37" s="303"/>
      <c r="HV37" s="303"/>
      <c r="HW37" s="303"/>
      <c r="HX37" s="303"/>
      <c r="HY37" s="303"/>
      <c r="HZ37" s="303"/>
      <c r="IA37" s="303"/>
      <c r="IB37" s="303"/>
      <c r="IC37" s="303"/>
      <c r="ID37" s="303"/>
      <c r="IE37" s="303"/>
      <c r="IF37" s="303"/>
      <c r="IG37" s="303"/>
      <c r="IH37" s="303"/>
      <c r="II37" s="303"/>
      <c r="IJ37" s="303"/>
      <c r="IK37" s="303"/>
      <c r="IL37" s="303"/>
      <c r="IM37" s="303"/>
      <c r="IN37" s="303"/>
      <c r="IO37" s="303"/>
      <c r="IP37" s="303"/>
      <c r="IQ37" s="303"/>
      <c r="IR37" s="303"/>
      <c r="IS37" s="303"/>
      <c r="IT37" s="303"/>
      <c r="IU37" s="303"/>
      <c r="IV37" s="303"/>
      <c r="IW37" s="303"/>
      <c r="IX37" s="303"/>
      <c r="IY37" s="303"/>
      <c r="IZ37" s="303"/>
      <c r="JA37" s="303"/>
      <c r="JB37" s="303"/>
      <c r="JC37" s="303"/>
      <c r="JD37" s="303"/>
      <c r="JE37" s="303"/>
      <c r="JF37" s="303"/>
      <c r="JG37" s="303"/>
      <c r="JH37" s="303"/>
      <c r="JI37" s="303"/>
      <c r="JJ37" s="303"/>
      <c r="JK37" s="303"/>
      <c r="JL37" s="303"/>
      <c r="JM37" s="303"/>
      <c r="JN37" s="303"/>
      <c r="JO37" s="303"/>
      <c r="JP37" s="303"/>
      <c r="JQ37" s="303"/>
      <c r="JR37" s="303"/>
      <c r="JS37" s="303"/>
      <c r="JT37" s="303"/>
      <c r="JU37" s="303"/>
      <c r="JV37" s="303"/>
      <c r="JW37" s="303"/>
      <c r="JX37" s="303"/>
      <c r="JY37" s="303"/>
      <c r="JZ37" s="303"/>
      <c r="KA37" s="303"/>
      <c r="KB37" s="303"/>
      <c r="KC37" s="303"/>
      <c r="KD37" s="303"/>
      <c r="KE37" s="303"/>
      <c r="KF37" s="303"/>
      <c r="KG37" s="303"/>
      <c r="KH37" s="303"/>
      <c r="KI37" s="303"/>
      <c r="KJ37" s="303"/>
      <c r="KK37" s="303"/>
      <c r="KL37" s="303"/>
      <c r="KM37" s="303"/>
      <c r="KN37" s="303"/>
      <c r="KO37" s="303"/>
      <c r="KP37" s="303"/>
      <c r="KQ37" s="303"/>
      <c r="KR37" s="303"/>
      <c r="KS37" s="303"/>
      <c r="KT37" s="303"/>
      <c r="KU37" s="303"/>
      <c r="KV37" s="303"/>
      <c r="KW37" s="303"/>
      <c r="KX37" s="303"/>
      <c r="KY37" s="303"/>
      <c r="KZ37" s="303"/>
      <c r="LA37" s="303"/>
      <c r="LB37" s="303"/>
      <c r="LC37" s="303"/>
      <c r="LD37" s="303"/>
      <c r="LE37" s="303"/>
      <c r="LF37" s="303"/>
      <c r="LG37" s="303"/>
      <c r="LH37" s="303"/>
      <c r="LI37" s="303"/>
      <c r="LJ37" s="303"/>
      <c r="LK37" s="303"/>
      <c r="LL37" s="303"/>
      <c r="LM37" s="303"/>
      <c r="LN37" s="303"/>
      <c r="LO37" s="303"/>
      <c r="LP37" s="303"/>
      <c r="LQ37" s="303"/>
      <c r="LR37" s="303"/>
      <c r="LS37" s="303"/>
      <c r="LT37" s="303"/>
      <c r="LU37" s="303"/>
      <c r="LV37" s="303"/>
      <c r="LW37" s="303"/>
      <c r="LX37" s="303"/>
      <c r="LY37" s="303"/>
      <c r="LZ37" s="303"/>
      <c r="MA37" s="303"/>
      <c r="MB37" s="303"/>
      <c r="MC37" s="303"/>
      <c r="MD37" s="303"/>
      <c r="ME37" s="303"/>
      <c r="MF37" s="303"/>
      <c r="MG37" s="303"/>
      <c r="MH37" s="303"/>
      <c r="MI37" s="303"/>
      <c r="MJ37" s="303"/>
      <c r="MK37" s="303"/>
      <c r="ML37" s="303"/>
      <c r="MM37" s="303"/>
      <c r="MN37" s="303"/>
      <c r="MO37" s="303"/>
      <c r="MP37" s="303"/>
      <c r="MQ37" s="303"/>
      <c r="MR37" s="303"/>
      <c r="MS37" s="303"/>
      <c r="MT37" s="303"/>
      <c r="MU37" s="303"/>
      <c r="MV37" s="303"/>
      <c r="MW37" s="303"/>
      <c r="MX37" s="303"/>
      <c r="MY37" s="303"/>
      <c r="MZ37" s="303"/>
      <c r="NA37" s="303"/>
      <c r="NB37" s="303"/>
      <c r="NC37" s="303"/>
      <c r="ND37" s="303"/>
      <c r="NE37" s="303"/>
      <c r="NF37" s="303"/>
      <c r="NG37" s="303"/>
      <c r="NH37" s="303"/>
      <c r="NI37" s="303"/>
      <c r="NJ37" s="303"/>
      <c r="NK37" s="303"/>
      <c r="NL37" s="303"/>
      <c r="NM37" s="303"/>
      <c r="NN37" s="303"/>
      <c r="NO37" s="303"/>
      <c r="NP37" s="303"/>
      <c r="NQ37" s="303"/>
      <c r="NR37" s="303"/>
      <c r="NS37" s="303"/>
      <c r="NT37" s="303"/>
      <c r="NU37" s="303"/>
      <c r="NV37" s="303"/>
      <c r="NW37" s="303"/>
      <c r="NX37" s="303"/>
      <c r="NY37" s="303"/>
      <c r="NZ37" s="303"/>
      <c r="OA37" s="303"/>
      <c r="OB37" s="303"/>
      <c r="OC37" s="303"/>
      <c r="OD37" s="303"/>
      <c r="OE37" s="303"/>
      <c r="OF37" s="303"/>
      <c r="OG37" s="303"/>
      <c r="OH37" s="303"/>
      <c r="OI37" s="303"/>
      <c r="OJ37" s="303"/>
      <c r="OK37" s="303"/>
      <c r="OL37" s="303"/>
      <c r="OM37" s="303"/>
      <c r="ON37" s="303"/>
      <c r="OO37" s="303"/>
      <c r="OP37" s="303"/>
      <c r="OQ37" s="303"/>
      <c r="OR37" s="303"/>
      <c r="OS37" s="303"/>
      <c r="OT37" s="303"/>
      <c r="OU37" s="303"/>
      <c r="OV37" s="303"/>
      <c r="OW37" s="303"/>
      <c r="OX37" s="303"/>
      <c r="OY37" s="303"/>
      <c r="OZ37" s="303"/>
      <c r="PA37" s="303"/>
      <c r="PB37" s="303"/>
      <c r="PC37" s="303"/>
      <c r="PD37" s="303"/>
      <c r="PE37" s="303"/>
      <c r="PF37" s="303"/>
      <c r="PG37" s="303"/>
      <c r="PH37" s="303"/>
      <c r="PI37" s="303"/>
      <c r="PJ37" s="303"/>
      <c r="PK37" s="303"/>
      <c r="PL37" s="303"/>
      <c r="PM37" s="303"/>
      <c r="PN37" s="303"/>
      <c r="PO37" s="303"/>
      <c r="PP37" s="303"/>
      <c r="PQ37" s="303"/>
      <c r="PR37" s="303"/>
      <c r="PS37" s="303"/>
      <c r="PT37" s="303"/>
      <c r="PU37" s="303"/>
      <c r="PV37" s="303"/>
      <c r="PW37" s="303"/>
      <c r="PX37" s="303"/>
      <c r="PY37" s="303"/>
      <c r="PZ37" s="303"/>
      <c r="QA37" s="303"/>
      <c r="QB37" s="303"/>
      <c r="QC37" s="303"/>
      <c r="QD37" s="303"/>
      <c r="QE37" s="303"/>
      <c r="QF37" s="303"/>
      <c r="QG37" s="303"/>
      <c r="QH37" s="303"/>
      <c r="QI37" s="303"/>
      <c r="QJ37" s="303"/>
      <c r="QK37" s="303"/>
      <c r="QL37" s="303"/>
      <c r="QM37" s="303"/>
      <c r="QN37" s="303"/>
      <c r="QO37" s="303"/>
      <c r="QP37" s="303"/>
      <c r="QQ37" s="303"/>
      <c r="QR37" s="303"/>
      <c r="QS37" s="303"/>
      <c r="QT37" s="303"/>
      <c r="QU37" s="303"/>
      <c r="QV37" s="303"/>
      <c r="QW37" s="303"/>
      <c r="QX37" s="303"/>
      <c r="QY37" s="303"/>
      <c r="QZ37" s="303"/>
      <c r="RA37" s="303"/>
      <c r="RB37" s="303"/>
      <c r="RC37" s="303"/>
      <c r="RD37" s="303"/>
      <c r="RE37" s="303"/>
      <c r="RF37" s="303"/>
      <c r="RG37" s="303"/>
      <c r="RH37" s="303"/>
      <c r="RI37" s="303"/>
      <c r="RJ37" s="303"/>
      <c r="RK37" s="303"/>
      <c r="RL37" s="303"/>
      <c r="RM37" s="303"/>
      <c r="RN37" s="303"/>
      <c r="RO37" s="303"/>
      <c r="RP37" s="303"/>
      <c r="RQ37" s="303"/>
      <c r="RR37" s="303"/>
      <c r="RS37" s="303"/>
      <c r="RT37" s="303"/>
      <c r="RU37" s="303"/>
      <c r="RV37" s="303"/>
      <c r="RW37" s="303"/>
      <c r="RX37" s="303"/>
      <c r="RY37" s="303"/>
      <c r="RZ37" s="303"/>
      <c r="SA37" s="303"/>
      <c r="SB37" s="303"/>
      <c r="SC37" s="303"/>
      <c r="SD37" s="303"/>
      <c r="SE37" s="303"/>
      <c r="SF37" s="303"/>
      <c r="SG37" s="303"/>
      <c r="SH37" s="303"/>
      <c r="SI37" s="303"/>
      <c r="SJ37" s="303"/>
      <c r="SK37" s="303"/>
      <c r="SL37" s="303"/>
      <c r="SM37" s="303"/>
      <c r="SN37" s="303"/>
      <c r="SO37" s="303"/>
      <c r="SP37" s="303"/>
      <c r="SQ37" s="303"/>
      <c r="SR37" s="303"/>
      <c r="SS37" s="303"/>
      <c r="ST37" s="303"/>
      <c r="SU37" s="303"/>
      <c r="SV37" s="303"/>
      <c r="SW37" s="303"/>
      <c r="SX37" s="303"/>
      <c r="SY37" s="303"/>
      <c r="SZ37" s="303"/>
      <c r="TA37" s="303"/>
      <c r="TB37" s="303"/>
      <c r="TC37" s="303"/>
      <c r="TD37" s="303"/>
      <c r="TE37" s="303"/>
      <c r="TF37" s="303"/>
      <c r="TG37" s="303"/>
      <c r="TH37" s="303"/>
      <c r="TI37" s="303"/>
      <c r="TJ37" s="303"/>
      <c r="TK37" s="303"/>
      <c r="TL37" s="303"/>
      <c r="TM37" s="303"/>
      <c r="TN37" s="303"/>
      <c r="TO37" s="303"/>
      <c r="TP37" s="303"/>
      <c r="TQ37" s="303"/>
      <c r="TR37" s="303"/>
      <c r="TS37" s="303"/>
      <c r="TT37" s="303"/>
      <c r="TU37" s="303"/>
      <c r="TV37" s="303"/>
      <c r="TW37" s="303"/>
      <c r="TX37" s="303"/>
      <c r="TY37" s="303"/>
      <c r="TZ37" s="303"/>
      <c r="UA37" s="303"/>
      <c r="UB37" s="303"/>
      <c r="UC37" s="303"/>
      <c r="UD37" s="303"/>
      <c r="UE37" s="303"/>
      <c r="UF37" s="303"/>
      <c r="UG37" s="303"/>
      <c r="UH37" s="303"/>
      <c r="UI37" s="303"/>
      <c r="UJ37" s="303"/>
      <c r="UK37" s="303"/>
      <c r="UL37" s="303"/>
      <c r="UM37" s="303"/>
      <c r="UN37" s="303"/>
      <c r="UO37" s="303"/>
      <c r="UP37" s="303"/>
      <c r="UQ37" s="303"/>
      <c r="UR37" s="303"/>
      <c r="US37" s="303"/>
      <c r="UT37" s="303"/>
      <c r="UU37" s="303"/>
      <c r="UV37" s="303"/>
      <c r="UW37" s="303"/>
      <c r="UX37" s="303"/>
      <c r="UY37" s="303"/>
      <c r="UZ37" s="303"/>
      <c r="VA37" s="303"/>
      <c r="VB37" s="303"/>
      <c r="VC37" s="303"/>
      <c r="VD37" s="303"/>
      <c r="VE37" s="303"/>
      <c r="VF37" s="303"/>
      <c r="VG37" s="303"/>
      <c r="VH37" s="303"/>
      <c r="VI37" s="303"/>
      <c r="VJ37" s="303"/>
      <c r="VK37" s="303"/>
      <c r="VL37" s="303"/>
      <c r="VM37" s="303"/>
      <c r="VN37" s="303"/>
      <c r="VO37" s="303"/>
      <c r="VP37" s="303"/>
      <c r="VQ37" s="303"/>
      <c r="VR37" s="303"/>
      <c r="VS37" s="303"/>
      <c r="VT37" s="303"/>
      <c r="VU37" s="303"/>
      <c r="VV37" s="303"/>
      <c r="VW37" s="303"/>
      <c r="VX37" s="303"/>
      <c r="VY37" s="303"/>
      <c r="VZ37" s="303"/>
      <c r="WA37" s="303"/>
      <c r="WB37" s="303"/>
      <c r="WC37" s="303"/>
      <c r="WD37" s="303"/>
      <c r="WE37" s="303"/>
      <c r="WF37" s="303"/>
      <c r="WG37" s="303"/>
      <c r="WH37" s="303"/>
      <c r="WI37" s="303"/>
      <c r="WJ37" s="303"/>
      <c r="WK37" s="303"/>
      <c r="WL37" s="303"/>
      <c r="WM37" s="303"/>
      <c r="WN37" s="303"/>
      <c r="WO37" s="303"/>
      <c r="WP37" s="303"/>
      <c r="WQ37" s="303"/>
      <c r="WR37" s="303"/>
      <c r="WS37" s="303"/>
      <c r="WT37" s="303"/>
      <c r="WU37" s="303"/>
      <c r="WV37" s="303"/>
      <c r="WW37" s="303"/>
      <c r="WX37" s="303"/>
      <c r="WY37" s="303"/>
      <c r="WZ37" s="303"/>
      <c r="XA37" s="303"/>
      <c r="XB37" s="303"/>
      <c r="XC37" s="303"/>
      <c r="XD37" s="303"/>
      <c r="XE37" s="303"/>
      <c r="XF37" s="303"/>
      <c r="XG37" s="303"/>
      <c r="XH37" s="303"/>
      <c r="XI37" s="303"/>
      <c r="XJ37" s="303"/>
      <c r="XK37" s="303"/>
      <c r="XL37" s="303"/>
      <c r="XM37" s="303"/>
      <c r="XN37" s="303"/>
      <c r="XO37" s="303"/>
      <c r="XP37" s="303"/>
      <c r="XQ37" s="303"/>
      <c r="XR37" s="303"/>
      <c r="XS37" s="303"/>
      <c r="XT37" s="303"/>
      <c r="XU37" s="303"/>
      <c r="XV37" s="303"/>
      <c r="XW37" s="303"/>
      <c r="XX37" s="303"/>
      <c r="XY37" s="303"/>
      <c r="XZ37" s="303"/>
      <c r="YA37" s="303"/>
      <c r="YB37" s="303"/>
      <c r="YC37" s="303"/>
      <c r="YD37" s="303"/>
      <c r="YE37" s="303"/>
      <c r="YF37" s="303"/>
      <c r="YG37" s="303"/>
      <c r="YH37" s="303"/>
      <c r="YI37" s="303"/>
      <c r="YJ37" s="303"/>
      <c r="YK37" s="303"/>
      <c r="YL37" s="303"/>
      <c r="YM37" s="303"/>
      <c r="YN37" s="303"/>
      <c r="YO37" s="303"/>
      <c r="YP37" s="303"/>
      <c r="YQ37" s="303"/>
      <c r="YR37" s="303"/>
      <c r="YS37" s="303"/>
      <c r="YT37" s="303"/>
      <c r="YU37" s="303"/>
      <c r="YV37" s="303"/>
      <c r="YW37" s="303"/>
      <c r="YX37" s="303"/>
      <c r="YY37" s="303"/>
      <c r="YZ37" s="303"/>
      <c r="ZA37" s="303"/>
      <c r="ZB37" s="303"/>
      <c r="ZC37" s="303"/>
      <c r="ZD37" s="303"/>
      <c r="ZE37" s="303"/>
      <c r="ZF37" s="303"/>
      <c r="ZG37" s="303"/>
      <c r="ZH37" s="303"/>
      <c r="ZI37" s="303"/>
      <c r="ZJ37" s="303"/>
      <c r="ZK37" s="303"/>
      <c r="ZL37" s="303"/>
      <c r="ZM37" s="303"/>
      <c r="ZN37" s="303"/>
      <c r="ZO37" s="303"/>
      <c r="ZP37" s="303"/>
      <c r="ZQ37" s="303"/>
      <c r="ZR37" s="303"/>
      <c r="ZS37" s="303"/>
      <c r="ZT37" s="303"/>
      <c r="ZU37" s="303"/>
      <c r="ZV37" s="303"/>
      <c r="ZW37" s="303"/>
      <c r="ZX37" s="303"/>
      <c r="ZY37" s="303"/>
      <c r="ZZ37" s="303"/>
      <c r="AAA37" s="303"/>
      <c r="AAB37" s="303"/>
      <c r="AAC37" s="303"/>
      <c r="AAD37" s="303"/>
      <c r="AAE37" s="303"/>
      <c r="AAF37" s="303"/>
      <c r="AAG37" s="303"/>
      <c r="AAH37" s="303"/>
      <c r="AAI37" s="303"/>
      <c r="AAJ37" s="303"/>
      <c r="AAK37" s="303"/>
      <c r="AAL37" s="303"/>
      <c r="AAM37" s="303"/>
      <c r="AAN37" s="303"/>
      <c r="AAO37" s="303"/>
      <c r="AAP37" s="303"/>
      <c r="AAQ37" s="303"/>
      <c r="AAR37" s="303"/>
      <c r="AAS37" s="303"/>
      <c r="AAT37" s="303"/>
      <c r="AAU37" s="303"/>
      <c r="AAV37" s="303"/>
      <c r="AAW37" s="303"/>
      <c r="AAX37" s="303"/>
      <c r="AAY37" s="303"/>
      <c r="AAZ37" s="303"/>
      <c r="ABA37" s="303"/>
      <c r="ABB37" s="303"/>
      <c r="ABC37" s="303"/>
      <c r="ABD37" s="303"/>
      <c r="ABE37" s="303"/>
      <c r="ABF37" s="303"/>
      <c r="ABG37" s="303"/>
      <c r="ABH37" s="303"/>
      <c r="ABI37" s="303"/>
      <c r="ABJ37" s="303"/>
      <c r="ABK37" s="303"/>
      <c r="ABL37" s="303"/>
      <c r="ABM37" s="303"/>
      <c r="ABN37" s="303"/>
      <c r="ABO37" s="303"/>
      <c r="ABP37" s="303"/>
      <c r="ABQ37" s="303"/>
      <c r="ABR37" s="303"/>
      <c r="ABS37" s="303"/>
      <c r="ABT37" s="303"/>
      <c r="ABU37" s="303"/>
      <c r="ABV37" s="303"/>
      <c r="ABW37" s="303"/>
      <c r="ABX37" s="303"/>
      <c r="ABY37" s="303"/>
      <c r="ABZ37" s="303"/>
      <c r="ACA37" s="303"/>
      <c r="ACB37" s="303"/>
      <c r="ACC37" s="303"/>
      <c r="ACD37" s="303"/>
      <c r="ACE37" s="303"/>
      <c r="ACF37" s="303"/>
      <c r="ACG37" s="303"/>
      <c r="ACH37" s="303"/>
      <c r="ACI37" s="303"/>
      <c r="ACJ37" s="303"/>
      <c r="ACK37" s="303"/>
      <c r="ACL37" s="303"/>
      <c r="ACM37" s="303"/>
      <c r="ACN37" s="303"/>
      <c r="ACO37" s="303"/>
      <c r="ACP37" s="303"/>
      <c r="ACQ37" s="303"/>
      <c r="ACR37" s="303"/>
      <c r="ACS37" s="303"/>
      <c r="ACT37" s="303"/>
      <c r="ACU37" s="303"/>
      <c r="ACV37" s="303"/>
      <c r="ACW37" s="303"/>
      <c r="ACX37" s="303"/>
      <c r="ACY37" s="303"/>
      <c r="ACZ37" s="303"/>
      <c r="ADA37" s="303"/>
      <c r="ADB37" s="303"/>
      <c r="ADC37" s="303"/>
      <c r="ADD37" s="303"/>
      <c r="ADE37" s="303"/>
      <c r="ADF37" s="303"/>
      <c r="ADG37" s="303"/>
      <c r="ADH37" s="303"/>
      <c r="ADI37" s="303"/>
      <c r="ADJ37" s="303"/>
      <c r="ADK37" s="303"/>
      <c r="ADL37" s="303"/>
      <c r="ADM37" s="303"/>
      <c r="ADN37" s="303"/>
      <c r="ADO37" s="303"/>
      <c r="ADP37" s="303"/>
      <c r="ADQ37" s="303"/>
      <c r="ADR37" s="303"/>
      <c r="ADS37" s="303"/>
      <c r="ADT37" s="303"/>
      <c r="ADU37" s="303"/>
      <c r="ADV37" s="303"/>
      <c r="ADW37" s="303"/>
      <c r="ADX37" s="303"/>
      <c r="ADY37" s="303"/>
      <c r="ADZ37" s="303"/>
      <c r="AEA37" s="303"/>
      <c r="AEB37" s="303"/>
      <c r="AEC37" s="303"/>
      <c r="AED37" s="303"/>
      <c r="AEE37" s="303"/>
      <c r="AEF37" s="303"/>
      <c r="AEG37" s="303"/>
      <c r="AEH37" s="303"/>
      <c r="AEI37" s="303"/>
      <c r="AEJ37" s="303"/>
      <c r="AEK37" s="303"/>
      <c r="AEL37" s="303"/>
      <c r="AEM37" s="303"/>
      <c r="AEN37" s="303"/>
      <c r="AEO37" s="303"/>
      <c r="AEP37" s="303"/>
      <c r="AEQ37" s="303"/>
      <c r="AER37" s="303"/>
      <c r="AES37" s="303"/>
      <c r="AET37" s="303"/>
      <c r="AEU37" s="303"/>
      <c r="AEV37" s="303"/>
      <c r="AEW37" s="303"/>
      <c r="AEX37" s="303"/>
      <c r="AEY37" s="303"/>
      <c r="AEZ37" s="303"/>
      <c r="AFA37" s="303"/>
      <c r="AFB37" s="303"/>
      <c r="AFC37" s="303"/>
      <c r="AFD37" s="303"/>
      <c r="AFE37" s="303"/>
      <c r="AFF37" s="303"/>
      <c r="AFG37" s="303"/>
      <c r="AFH37" s="303"/>
      <c r="AFI37" s="303"/>
      <c r="AFJ37" s="303"/>
      <c r="AFK37" s="303"/>
      <c r="AFL37" s="303"/>
      <c r="AFM37" s="303"/>
      <c r="AFN37" s="303"/>
      <c r="AFO37" s="303"/>
      <c r="AFP37" s="303"/>
      <c r="AFQ37" s="303"/>
      <c r="AFR37" s="303"/>
      <c r="AFS37" s="303"/>
      <c r="AFT37" s="303"/>
      <c r="AFU37" s="303"/>
      <c r="AFV37" s="303"/>
      <c r="AFW37" s="303"/>
      <c r="AFX37" s="303"/>
      <c r="AFY37" s="303"/>
      <c r="AFZ37" s="303"/>
      <c r="AGA37" s="303"/>
      <c r="AGB37" s="303"/>
      <c r="AGC37" s="303"/>
      <c r="AGD37" s="303"/>
      <c r="AGE37" s="303"/>
      <c r="AGF37" s="303"/>
      <c r="AGG37" s="303"/>
      <c r="AGH37" s="303"/>
      <c r="AGI37" s="303"/>
      <c r="AGJ37" s="303"/>
      <c r="AGK37" s="303"/>
      <c r="AGL37" s="303"/>
      <c r="AGM37" s="303"/>
      <c r="AGN37" s="303"/>
      <c r="AGO37" s="303"/>
      <c r="AGP37" s="303"/>
      <c r="AGQ37" s="303"/>
      <c r="AGR37" s="303"/>
      <c r="AGS37" s="303"/>
      <c r="AGT37" s="303"/>
      <c r="AGU37" s="303"/>
      <c r="AGV37" s="303"/>
      <c r="AGW37" s="303"/>
      <c r="AGX37" s="303"/>
      <c r="AGY37" s="303"/>
      <c r="AGZ37" s="303"/>
      <c r="AHA37" s="303"/>
      <c r="AHB37" s="303"/>
      <c r="AHC37" s="303"/>
      <c r="AHD37" s="303"/>
      <c r="AHE37" s="303"/>
      <c r="AHF37" s="303"/>
      <c r="AHG37" s="303"/>
      <c r="AHH37" s="303"/>
      <c r="AHI37" s="303"/>
      <c r="AHJ37" s="303"/>
      <c r="AHK37" s="303"/>
      <c r="AHL37" s="303"/>
      <c r="AHM37" s="303"/>
      <c r="AHN37" s="303"/>
      <c r="AHO37" s="303"/>
      <c r="AHP37" s="303"/>
      <c r="AHQ37" s="303"/>
      <c r="AHR37" s="303"/>
      <c r="AHS37" s="303"/>
      <c r="AHT37" s="303"/>
      <c r="AHU37" s="303"/>
      <c r="AHV37" s="303"/>
      <c r="AHW37" s="303"/>
      <c r="AHX37" s="303"/>
      <c r="AHY37" s="303"/>
      <c r="AHZ37" s="303"/>
      <c r="AIA37" s="303"/>
      <c r="AIB37" s="303"/>
      <c r="AIC37" s="303"/>
      <c r="AID37" s="303"/>
      <c r="AIE37" s="303"/>
      <c r="AIF37" s="303"/>
      <c r="AIG37" s="303"/>
      <c r="AIH37" s="303"/>
      <c r="AII37" s="303"/>
      <c r="AIJ37" s="303"/>
      <c r="AIK37" s="303"/>
      <c r="AIL37" s="303"/>
      <c r="AIM37" s="303"/>
      <c r="AIN37" s="303"/>
      <c r="AIO37" s="303"/>
      <c r="AIP37" s="303"/>
      <c r="AIQ37" s="303"/>
      <c r="AIR37" s="303"/>
      <c r="AIS37" s="303"/>
      <c r="AIT37" s="303"/>
      <c r="AIU37" s="303"/>
      <c r="AIV37" s="303"/>
      <c r="AIW37" s="303"/>
      <c r="AIX37" s="303"/>
      <c r="AIY37" s="303"/>
      <c r="AIZ37" s="303"/>
      <c r="AJA37" s="303"/>
      <c r="AJB37" s="303"/>
      <c r="AJC37" s="303"/>
      <c r="AJD37" s="303"/>
      <c r="AJE37" s="303"/>
      <c r="AJF37" s="303"/>
      <c r="AJG37" s="303"/>
      <c r="AJH37" s="303"/>
      <c r="AJI37" s="303"/>
      <c r="AJJ37" s="303"/>
      <c r="AJK37" s="303"/>
      <c r="AJL37" s="303"/>
      <c r="AJM37" s="303"/>
      <c r="AJN37" s="303"/>
      <c r="AJO37" s="303"/>
      <c r="AJP37" s="303"/>
      <c r="AJQ37" s="303"/>
      <c r="AJR37" s="303"/>
      <c r="AJS37" s="303"/>
      <c r="AJT37" s="303"/>
      <c r="AJU37" s="303"/>
      <c r="AJV37" s="303"/>
      <c r="AJW37" s="303"/>
      <c r="AJX37" s="303"/>
      <c r="AJY37" s="303"/>
      <c r="AJZ37" s="303"/>
      <c r="AKA37" s="303"/>
      <c r="AKB37" s="303"/>
      <c r="AKC37" s="303"/>
      <c r="AKD37" s="303"/>
      <c r="AKE37" s="303"/>
      <c r="AKF37" s="303"/>
      <c r="AKG37" s="303"/>
      <c r="AKH37" s="303"/>
      <c r="AKI37" s="303"/>
      <c r="AKJ37" s="303"/>
      <c r="AKK37" s="303"/>
      <c r="AKL37" s="303"/>
      <c r="AKM37" s="303"/>
      <c r="AKN37" s="303"/>
      <c r="AKO37" s="303"/>
      <c r="AKP37" s="303"/>
      <c r="AKQ37" s="303"/>
      <c r="AKR37" s="303"/>
      <c r="AKS37" s="303"/>
      <c r="AKT37" s="303"/>
      <c r="AKU37" s="303"/>
      <c r="AKV37" s="303"/>
      <c r="AKW37" s="303"/>
      <c r="AKX37" s="303"/>
      <c r="AKY37" s="303"/>
      <c r="AKZ37" s="303"/>
      <c r="ALA37" s="303"/>
      <c r="ALB37" s="303"/>
      <c r="ALC37" s="303"/>
      <c r="ALD37" s="303"/>
      <c r="ALE37" s="303"/>
      <c r="ALF37" s="303"/>
      <c r="ALG37" s="303"/>
      <c r="ALH37" s="303"/>
      <c r="ALI37" s="303"/>
      <c r="ALJ37" s="303"/>
      <c r="ALK37" s="303"/>
      <c r="ALL37" s="303"/>
      <c r="ALM37" s="303"/>
      <c r="ALN37" s="303"/>
      <c r="ALO37" s="303"/>
      <c r="ALP37" s="303"/>
      <c r="ALQ37" s="303"/>
      <c r="ALR37" s="303"/>
      <c r="ALS37" s="303"/>
      <c r="ALT37" s="303"/>
      <c r="ALU37" s="303"/>
      <c r="ALV37" s="303"/>
      <c r="ALW37" s="303"/>
      <c r="ALX37" s="303"/>
      <c r="ALY37" s="303"/>
      <c r="ALZ37" s="303"/>
      <c r="AMA37" s="303"/>
      <c r="AMB37" s="303"/>
      <c r="AMC37" s="303"/>
      <c r="AMD37" s="303"/>
      <c r="AME37" s="303"/>
      <c r="AMF37" s="303"/>
      <c r="AMG37" s="303"/>
      <c r="AMH37" s="303"/>
      <c r="AMI37" s="303"/>
      <c r="AMJ37" s="303"/>
      <c r="AMK37" s="303"/>
      <c r="AML37" s="303"/>
      <c r="AMM37" s="303"/>
      <c r="AMN37" s="303"/>
      <c r="AMO37" s="303"/>
      <c r="AMP37" s="303"/>
      <c r="AMQ37" s="303"/>
    </row>
    <row r="38" spans="1:1031" s="304" customFormat="1" ht="30" customHeight="1" x14ac:dyDescent="0.25">
      <c r="A38" s="958" t="s">
        <v>471</v>
      </c>
      <c r="B38" s="958"/>
      <c r="C38" s="958"/>
      <c r="D38" s="958"/>
      <c r="E38" s="958"/>
      <c r="F38" s="958"/>
      <c r="G38" s="958"/>
      <c r="H38" s="958"/>
      <c r="I38" s="958"/>
      <c r="J38" s="958"/>
      <c r="K38" s="958"/>
      <c r="L38" s="525"/>
      <c r="M38" s="525"/>
      <c r="N38" s="525"/>
      <c r="O38" s="525"/>
      <c r="P38" s="525"/>
      <c r="Q38" s="302"/>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c r="AT38" s="303"/>
      <c r="AU38" s="303"/>
      <c r="AV38" s="303"/>
      <c r="AW38" s="303"/>
      <c r="AX38" s="303"/>
      <c r="AY38" s="303"/>
      <c r="AZ38" s="303"/>
      <c r="BA38" s="303"/>
      <c r="BB38" s="303"/>
      <c r="BC38" s="303"/>
      <c r="BD38" s="303"/>
      <c r="BE38" s="303"/>
      <c r="BF38" s="303"/>
      <c r="BG38" s="303"/>
      <c r="BH38" s="303"/>
      <c r="BI38" s="303"/>
      <c r="BJ38" s="303"/>
      <c r="BK38" s="303"/>
      <c r="BL38" s="303"/>
      <c r="BM38" s="303"/>
      <c r="BN38" s="303"/>
      <c r="BO38" s="303"/>
      <c r="BP38" s="303"/>
      <c r="BQ38" s="303"/>
      <c r="BR38" s="303"/>
      <c r="BS38" s="303"/>
      <c r="BT38" s="303"/>
      <c r="BU38" s="303"/>
      <c r="BV38" s="303"/>
      <c r="BW38" s="303"/>
      <c r="BX38" s="303"/>
      <c r="BY38" s="303"/>
      <c r="BZ38" s="303"/>
      <c r="CA38" s="303"/>
      <c r="CB38" s="303"/>
      <c r="CC38" s="303"/>
      <c r="CD38" s="303"/>
      <c r="CE38" s="303"/>
      <c r="CF38" s="303"/>
      <c r="CG38" s="303"/>
      <c r="CH38" s="303"/>
      <c r="CI38" s="303"/>
      <c r="CJ38" s="303"/>
      <c r="CK38" s="303"/>
      <c r="CL38" s="303"/>
      <c r="CM38" s="303"/>
      <c r="CN38" s="303"/>
      <c r="CO38" s="303"/>
      <c r="CP38" s="303"/>
      <c r="CQ38" s="303"/>
      <c r="CR38" s="303"/>
      <c r="CS38" s="303"/>
      <c r="CT38" s="303"/>
      <c r="CU38" s="303"/>
      <c r="CV38" s="303"/>
      <c r="CW38" s="303"/>
      <c r="CX38" s="303"/>
      <c r="CY38" s="303"/>
      <c r="CZ38" s="303"/>
      <c r="DA38" s="303"/>
      <c r="DB38" s="303"/>
      <c r="DC38" s="303"/>
      <c r="DD38" s="303"/>
      <c r="DE38" s="303"/>
      <c r="DF38" s="303"/>
      <c r="DG38" s="303"/>
      <c r="DH38" s="303"/>
      <c r="DI38" s="303"/>
      <c r="DJ38" s="303"/>
      <c r="DK38" s="303"/>
      <c r="DL38" s="303"/>
      <c r="DM38" s="303"/>
      <c r="DN38" s="303"/>
      <c r="DO38" s="303"/>
      <c r="DP38" s="303"/>
      <c r="DQ38" s="303"/>
      <c r="DR38" s="303"/>
      <c r="DS38" s="303"/>
      <c r="DT38" s="303"/>
      <c r="DU38" s="303"/>
      <c r="DV38" s="303"/>
      <c r="DW38" s="303"/>
      <c r="DX38" s="303"/>
      <c r="DY38" s="303"/>
      <c r="DZ38" s="303"/>
      <c r="EA38" s="303"/>
      <c r="EB38" s="303"/>
      <c r="EC38" s="303"/>
      <c r="ED38" s="303"/>
      <c r="EE38" s="303"/>
      <c r="EF38" s="303"/>
      <c r="EG38" s="303"/>
      <c r="EH38" s="303"/>
      <c r="EI38" s="303"/>
      <c r="EJ38" s="303"/>
      <c r="EK38" s="303"/>
      <c r="EL38" s="303"/>
      <c r="EM38" s="303"/>
      <c r="EN38" s="303"/>
      <c r="EO38" s="303"/>
      <c r="EP38" s="303"/>
      <c r="EQ38" s="303"/>
      <c r="ER38" s="303"/>
      <c r="ES38" s="303"/>
      <c r="ET38" s="303"/>
      <c r="EU38" s="303"/>
      <c r="EV38" s="303"/>
      <c r="EW38" s="303"/>
      <c r="EX38" s="303"/>
      <c r="EY38" s="303"/>
      <c r="EZ38" s="303"/>
      <c r="FA38" s="303"/>
      <c r="FB38" s="303"/>
      <c r="FC38" s="303"/>
      <c r="FD38" s="303"/>
      <c r="FE38" s="303"/>
      <c r="FF38" s="303"/>
      <c r="FG38" s="303"/>
      <c r="FH38" s="303"/>
      <c r="FI38" s="303"/>
      <c r="FJ38" s="303"/>
      <c r="FK38" s="303"/>
      <c r="FL38" s="303"/>
      <c r="FM38" s="303"/>
      <c r="FN38" s="303"/>
      <c r="FO38" s="303"/>
      <c r="FP38" s="303"/>
      <c r="FQ38" s="303"/>
      <c r="FR38" s="303"/>
      <c r="FS38" s="303"/>
      <c r="FT38" s="303"/>
      <c r="FU38" s="303"/>
      <c r="FV38" s="303"/>
      <c r="FW38" s="303"/>
      <c r="FX38" s="303"/>
      <c r="FY38" s="303"/>
      <c r="FZ38" s="303"/>
      <c r="GA38" s="303"/>
      <c r="GB38" s="303"/>
      <c r="GC38" s="303"/>
      <c r="GD38" s="303"/>
      <c r="GE38" s="303"/>
      <c r="GF38" s="303"/>
      <c r="GG38" s="303"/>
      <c r="GH38" s="303"/>
      <c r="GI38" s="303"/>
      <c r="GJ38" s="303"/>
      <c r="GK38" s="303"/>
      <c r="GL38" s="303"/>
      <c r="GM38" s="303"/>
      <c r="GN38" s="303"/>
      <c r="GO38" s="303"/>
      <c r="GP38" s="303"/>
      <c r="GQ38" s="303"/>
      <c r="GR38" s="303"/>
      <c r="GS38" s="303"/>
      <c r="GT38" s="303"/>
      <c r="GU38" s="303"/>
      <c r="GV38" s="303"/>
      <c r="GW38" s="303"/>
      <c r="GX38" s="303"/>
      <c r="GY38" s="303"/>
      <c r="GZ38" s="303"/>
      <c r="HA38" s="303"/>
      <c r="HB38" s="303"/>
      <c r="HC38" s="303"/>
      <c r="HD38" s="303"/>
      <c r="HE38" s="303"/>
      <c r="HF38" s="303"/>
      <c r="HG38" s="303"/>
      <c r="HH38" s="303"/>
      <c r="HI38" s="303"/>
      <c r="HJ38" s="303"/>
      <c r="HK38" s="303"/>
      <c r="HL38" s="303"/>
      <c r="HM38" s="303"/>
      <c r="HN38" s="303"/>
      <c r="HO38" s="303"/>
      <c r="HP38" s="303"/>
      <c r="HQ38" s="303"/>
      <c r="HR38" s="303"/>
      <c r="HS38" s="303"/>
      <c r="HT38" s="303"/>
      <c r="HU38" s="303"/>
      <c r="HV38" s="303"/>
      <c r="HW38" s="303"/>
      <c r="HX38" s="303"/>
      <c r="HY38" s="303"/>
      <c r="HZ38" s="303"/>
      <c r="IA38" s="303"/>
      <c r="IB38" s="303"/>
      <c r="IC38" s="303"/>
      <c r="ID38" s="303"/>
      <c r="IE38" s="303"/>
      <c r="IF38" s="303"/>
      <c r="IG38" s="303"/>
      <c r="IH38" s="303"/>
      <c r="II38" s="303"/>
      <c r="IJ38" s="303"/>
      <c r="IK38" s="303"/>
      <c r="IL38" s="303"/>
      <c r="IM38" s="303"/>
      <c r="IN38" s="303"/>
      <c r="IO38" s="303"/>
      <c r="IP38" s="303"/>
      <c r="IQ38" s="303"/>
      <c r="IR38" s="303"/>
      <c r="IS38" s="303"/>
      <c r="IT38" s="303"/>
      <c r="IU38" s="303"/>
      <c r="IV38" s="303"/>
      <c r="IW38" s="303"/>
      <c r="IX38" s="303"/>
      <c r="IY38" s="303"/>
      <c r="IZ38" s="303"/>
      <c r="JA38" s="303"/>
      <c r="JB38" s="303"/>
      <c r="JC38" s="303"/>
      <c r="JD38" s="303"/>
      <c r="JE38" s="303"/>
      <c r="JF38" s="303"/>
      <c r="JG38" s="303"/>
      <c r="JH38" s="303"/>
      <c r="JI38" s="303"/>
      <c r="JJ38" s="303"/>
      <c r="JK38" s="303"/>
      <c r="JL38" s="303"/>
      <c r="JM38" s="303"/>
      <c r="JN38" s="303"/>
      <c r="JO38" s="303"/>
      <c r="JP38" s="303"/>
      <c r="JQ38" s="303"/>
      <c r="JR38" s="303"/>
      <c r="JS38" s="303"/>
      <c r="JT38" s="303"/>
      <c r="JU38" s="303"/>
      <c r="JV38" s="303"/>
      <c r="JW38" s="303"/>
      <c r="JX38" s="303"/>
      <c r="JY38" s="303"/>
      <c r="JZ38" s="303"/>
      <c r="KA38" s="303"/>
      <c r="KB38" s="303"/>
      <c r="KC38" s="303"/>
      <c r="KD38" s="303"/>
      <c r="KE38" s="303"/>
      <c r="KF38" s="303"/>
      <c r="KG38" s="303"/>
      <c r="KH38" s="303"/>
      <c r="KI38" s="303"/>
      <c r="KJ38" s="303"/>
      <c r="KK38" s="303"/>
      <c r="KL38" s="303"/>
      <c r="KM38" s="303"/>
      <c r="KN38" s="303"/>
      <c r="KO38" s="303"/>
      <c r="KP38" s="303"/>
      <c r="KQ38" s="303"/>
      <c r="KR38" s="303"/>
      <c r="KS38" s="303"/>
      <c r="KT38" s="303"/>
      <c r="KU38" s="303"/>
      <c r="KV38" s="303"/>
      <c r="KW38" s="303"/>
      <c r="KX38" s="303"/>
      <c r="KY38" s="303"/>
      <c r="KZ38" s="303"/>
      <c r="LA38" s="303"/>
      <c r="LB38" s="303"/>
      <c r="LC38" s="303"/>
      <c r="LD38" s="303"/>
      <c r="LE38" s="303"/>
      <c r="LF38" s="303"/>
      <c r="LG38" s="303"/>
      <c r="LH38" s="303"/>
      <c r="LI38" s="303"/>
      <c r="LJ38" s="303"/>
      <c r="LK38" s="303"/>
      <c r="LL38" s="303"/>
      <c r="LM38" s="303"/>
      <c r="LN38" s="303"/>
      <c r="LO38" s="303"/>
      <c r="LP38" s="303"/>
      <c r="LQ38" s="303"/>
      <c r="LR38" s="303"/>
      <c r="LS38" s="303"/>
      <c r="LT38" s="303"/>
      <c r="LU38" s="303"/>
      <c r="LV38" s="303"/>
      <c r="LW38" s="303"/>
      <c r="LX38" s="303"/>
      <c r="LY38" s="303"/>
      <c r="LZ38" s="303"/>
      <c r="MA38" s="303"/>
      <c r="MB38" s="303"/>
      <c r="MC38" s="303"/>
      <c r="MD38" s="303"/>
      <c r="ME38" s="303"/>
      <c r="MF38" s="303"/>
      <c r="MG38" s="303"/>
      <c r="MH38" s="303"/>
      <c r="MI38" s="303"/>
      <c r="MJ38" s="303"/>
      <c r="MK38" s="303"/>
      <c r="ML38" s="303"/>
      <c r="MM38" s="303"/>
      <c r="MN38" s="303"/>
      <c r="MO38" s="303"/>
      <c r="MP38" s="303"/>
      <c r="MQ38" s="303"/>
      <c r="MR38" s="303"/>
      <c r="MS38" s="303"/>
      <c r="MT38" s="303"/>
      <c r="MU38" s="303"/>
      <c r="MV38" s="303"/>
      <c r="MW38" s="303"/>
      <c r="MX38" s="303"/>
      <c r="MY38" s="303"/>
      <c r="MZ38" s="303"/>
      <c r="NA38" s="303"/>
      <c r="NB38" s="303"/>
      <c r="NC38" s="303"/>
      <c r="ND38" s="303"/>
      <c r="NE38" s="303"/>
      <c r="NF38" s="303"/>
      <c r="NG38" s="303"/>
      <c r="NH38" s="303"/>
      <c r="NI38" s="303"/>
      <c r="NJ38" s="303"/>
      <c r="NK38" s="303"/>
      <c r="NL38" s="303"/>
      <c r="NM38" s="303"/>
      <c r="NN38" s="303"/>
      <c r="NO38" s="303"/>
      <c r="NP38" s="303"/>
      <c r="NQ38" s="303"/>
      <c r="NR38" s="303"/>
      <c r="NS38" s="303"/>
      <c r="NT38" s="303"/>
      <c r="NU38" s="303"/>
      <c r="NV38" s="303"/>
      <c r="NW38" s="303"/>
      <c r="NX38" s="303"/>
      <c r="NY38" s="303"/>
      <c r="NZ38" s="303"/>
      <c r="OA38" s="303"/>
      <c r="OB38" s="303"/>
      <c r="OC38" s="303"/>
      <c r="OD38" s="303"/>
      <c r="OE38" s="303"/>
      <c r="OF38" s="303"/>
      <c r="OG38" s="303"/>
      <c r="OH38" s="303"/>
      <c r="OI38" s="303"/>
      <c r="OJ38" s="303"/>
      <c r="OK38" s="303"/>
      <c r="OL38" s="303"/>
      <c r="OM38" s="303"/>
      <c r="ON38" s="303"/>
      <c r="OO38" s="303"/>
      <c r="OP38" s="303"/>
      <c r="OQ38" s="303"/>
      <c r="OR38" s="303"/>
      <c r="OS38" s="303"/>
      <c r="OT38" s="303"/>
      <c r="OU38" s="303"/>
      <c r="OV38" s="303"/>
      <c r="OW38" s="303"/>
      <c r="OX38" s="303"/>
      <c r="OY38" s="303"/>
      <c r="OZ38" s="303"/>
      <c r="PA38" s="303"/>
      <c r="PB38" s="303"/>
      <c r="PC38" s="303"/>
      <c r="PD38" s="303"/>
      <c r="PE38" s="303"/>
      <c r="PF38" s="303"/>
      <c r="PG38" s="303"/>
      <c r="PH38" s="303"/>
      <c r="PI38" s="303"/>
      <c r="PJ38" s="303"/>
      <c r="PK38" s="303"/>
      <c r="PL38" s="303"/>
      <c r="PM38" s="303"/>
      <c r="PN38" s="303"/>
      <c r="PO38" s="303"/>
      <c r="PP38" s="303"/>
      <c r="PQ38" s="303"/>
      <c r="PR38" s="303"/>
      <c r="PS38" s="303"/>
      <c r="PT38" s="303"/>
      <c r="PU38" s="303"/>
      <c r="PV38" s="303"/>
      <c r="PW38" s="303"/>
      <c r="PX38" s="303"/>
      <c r="PY38" s="303"/>
      <c r="PZ38" s="303"/>
      <c r="QA38" s="303"/>
      <c r="QB38" s="303"/>
      <c r="QC38" s="303"/>
      <c r="QD38" s="303"/>
      <c r="QE38" s="303"/>
      <c r="QF38" s="303"/>
      <c r="QG38" s="303"/>
      <c r="QH38" s="303"/>
      <c r="QI38" s="303"/>
      <c r="QJ38" s="303"/>
      <c r="QK38" s="303"/>
      <c r="QL38" s="303"/>
      <c r="QM38" s="303"/>
      <c r="QN38" s="303"/>
      <c r="QO38" s="303"/>
      <c r="QP38" s="303"/>
      <c r="QQ38" s="303"/>
      <c r="QR38" s="303"/>
      <c r="QS38" s="303"/>
      <c r="QT38" s="303"/>
      <c r="QU38" s="303"/>
      <c r="QV38" s="303"/>
      <c r="QW38" s="303"/>
      <c r="QX38" s="303"/>
      <c r="QY38" s="303"/>
      <c r="QZ38" s="303"/>
      <c r="RA38" s="303"/>
      <c r="RB38" s="303"/>
      <c r="RC38" s="303"/>
      <c r="RD38" s="303"/>
      <c r="RE38" s="303"/>
      <c r="RF38" s="303"/>
      <c r="RG38" s="303"/>
      <c r="RH38" s="303"/>
      <c r="RI38" s="303"/>
      <c r="RJ38" s="303"/>
      <c r="RK38" s="303"/>
      <c r="RL38" s="303"/>
      <c r="RM38" s="303"/>
      <c r="RN38" s="303"/>
      <c r="RO38" s="303"/>
      <c r="RP38" s="303"/>
      <c r="RQ38" s="303"/>
      <c r="RR38" s="303"/>
      <c r="RS38" s="303"/>
      <c r="RT38" s="303"/>
      <c r="RU38" s="303"/>
      <c r="RV38" s="303"/>
      <c r="RW38" s="303"/>
      <c r="RX38" s="303"/>
      <c r="RY38" s="303"/>
      <c r="RZ38" s="303"/>
      <c r="SA38" s="303"/>
      <c r="SB38" s="303"/>
      <c r="SC38" s="303"/>
      <c r="SD38" s="303"/>
      <c r="SE38" s="303"/>
      <c r="SF38" s="303"/>
      <c r="SG38" s="303"/>
      <c r="SH38" s="303"/>
      <c r="SI38" s="303"/>
      <c r="SJ38" s="303"/>
      <c r="SK38" s="303"/>
      <c r="SL38" s="303"/>
      <c r="SM38" s="303"/>
      <c r="SN38" s="303"/>
      <c r="SO38" s="303"/>
      <c r="SP38" s="303"/>
      <c r="SQ38" s="303"/>
      <c r="SR38" s="303"/>
      <c r="SS38" s="303"/>
      <c r="ST38" s="303"/>
      <c r="SU38" s="303"/>
      <c r="SV38" s="303"/>
      <c r="SW38" s="303"/>
      <c r="SX38" s="303"/>
      <c r="SY38" s="303"/>
      <c r="SZ38" s="303"/>
      <c r="TA38" s="303"/>
      <c r="TB38" s="303"/>
      <c r="TC38" s="303"/>
      <c r="TD38" s="303"/>
      <c r="TE38" s="303"/>
      <c r="TF38" s="303"/>
      <c r="TG38" s="303"/>
      <c r="TH38" s="303"/>
      <c r="TI38" s="303"/>
      <c r="TJ38" s="303"/>
      <c r="TK38" s="303"/>
      <c r="TL38" s="303"/>
      <c r="TM38" s="303"/>
      <c r="TN38" s="303"/>
      <c r="TO38" s="303"/>
      <c r="TP38" s="303"/>
      <c r="TQ38" s="303"/>
      <c r="TR38" s="303"/>
      <c r="TS38" s="303"/>
      <c r="TT38" s="303"/>
      <c r="TU38" s="303"/>
      <c r="TV38" s="303"/>
      <c r="TW38" s="303"/>
      <c r="TX38" s="303"/>
      <c r="TY38" s="303"/>
      <c r="TZ38" s="303"/>
      <c r="UA38" s="303"/>
      <c r="UB38" s="303"/>
      <c r="UC38" s="303"/>
      <c r="UD38" s="303"/>
      <c r="UE38" s="303"/>
      <c r="UF38" s="303"/>
      <c r="UG38" s="303"/>
      <c r="UH38" s="303"/>
      <c r="UI38" s="303"/>
      <c r="UJ38" s="303"/>
      <c r="UK38" s="303"/>
      <c r="UL38" s="303"/>
      <c r="UM38" s="303"/>
      <c r="UN38" s="303"/>
      <c r="UO38" s="303"/>
      <c r="UP38" s="303"/>
      <c r="UQ38" s="303"/>
      <c r="UR38" s="303"/>
      <c r="US38" s="303"/>
      <c r="UT38" s="303"/>
      <c r="UU38" s="303"/>
      <c r="UV38" s="303"/>
      <c r="UW38" s="303"/>
      <c r="UX38" s="303"/>
      <c r="UY38" s="303"/>
      <c r="UZ38" s="303"/>
      <c r="VA38" s="303"/>
      <c r="VB38" s="303"/>
      <c r="VC38" s="303"/>
      <c r="VD38" s="303"/>
      <c r="VE38" s="303"/>
      <c r="VF38" s="303"/>
      <c r="VG38" s="303"/>
      <c r="VH38" s="303"/>
      <c r="VI38" s="303"/>
      <c r="VJ38" s="303"/>
      <c r="VK38" s="303"/>
      <c r="VL38" s="303"/>
      <c r="VM38" s="303"/>
      <c r="VN38" s="303"/>
      <c r="VO38" s="303"/>
      <c r="VP38" s="303"/>
      <c r="VQ38" s="303"/>
      <c r="VR38" s="303"/>
      <c r="VS38" s="303"/>
      <c r="VT38" s="303"/>
      <c r="VU38" s="303"/>
      <c r="VV38" s="303"/>
      <c r="VW38" s="303"/>
      <c r="VX38" s="303"/>
      <c r="VY38" s="303"/>
      <c r="VZ38" s="303"/>
      <c r="WA38" s="303"/>
      <c r="WB38" s="303"/>
      <c r="WC38" s="303"/>
      <c r="WD38" s="303"/>
      <c r="WE38" s="303"/>
      <c r="WF38" s="303"/>
      <c r="WG38" s="303"/>
      <c r="WH38" s="303"/>
      <c r="WI38" s="303"/>
      <c r="WJ38" s="303"/>
      <c r="WK38" s="303"/>
      <c r="WL38" s="303"/>
      <c r="WM38" s="303"/>
      <c r="WN38" s="303"/>
      <c r="WO38" s="303"/>
      <c r="WP38" s="303"/>
      <c r="WQ38" s="303"/>
      <c r="WR38" s="303"/>
      <c r="WS38" s="303"/>
      <c r="WT38" s="303"/>
      <c r="WU38" s="303"/>
      <c r="WV38" s="303"/>
      <c r="WW38" s="303"/>
      <c r="WX38" s="303"/>
      <c r="WY38" s="303"/>
      <c r="WZ38" s="303"/>
      <c r="XA38" s="303"/>
      <c r="XB38" s="303"/>
      <c r="XC38" s="303"/>
      <c r="XD38" s="303"/>
      <c r="XE38" s="303"/>
      <c r="XF38" s="303"/>
      <c r="XG38" s="303"/>
      <c r="XH38" s="303"/>
      <c r="XI38" s="303"/>
      <c r="XJ38" s="303"/>
      <c r="XK38" s="303"/>
      <c r="XL38" s="303"/>
      <c r="XM38" s="303"/>
      <c r="XN38" s="303"/>
      <c r="XO38" s="303"/>
      <c r="XP38" s="303"/>
      <c r="XQ38" s="303"/>
      <c r="XR38" s="303"/>
      <c r="XS38" s="303"/>
      <c r="XT38" s="303"/>
      <c r="XU38" s="303"/>
      <c r="XV38" s="303"/>
      <c r="XW38" s="303"/>
      <c r="XX38" s="303"/>
      <c r="XY38" s="303"/>
      <c r="XZ38" s="303"/>
      <c r="YA38" s="303"/>
      <c r="YB38" s="303"/>
      <c r="YC38" s="303"/>
      <c r="YD38" s="303"/>
      <c r="YE38" s="303"/>
      <c r="YF38" s="303"/>
      <c r="YG38" s="303"/>
      <c r="YH38" s="303"/>
      <c r="YI38" s="303"/>
      <c r="YJ38" s="303"/>
      <c r="YK38" s="303"/>
      <c r="YL38" s="303"/>
      <c r="YM38" s="303"/>
      <c r="YN38" s="303"/>
      <c r="YO38" s="303"/>
      <c r="YP38" s="303"/>
      <c r="YQ38" s="303"/>
      <c r="YR38" s="303"/>
      <c r="YS38" s="303"/>
      <c r="YT38" s="303"/>
      <c r="YU38" s="303"/>
      <c r="YV38" s="303"/>
      <c r="YW38" s="303"/>
      <c r="YX38" s="303"/>
      <c r="YY38" s="303"/>
      <c r="YZ38" s="303"/>
      <c r="ZA38" s="303"/>
      <c r="ZB38" s="303"/>
      <c r="ZC38" s="303"/>
      <c r="ZD38" s="303"/>
      <c r="ZE38" s="303"/>
      <c r="ZF38" s="303"/>
      <c r="ZG38" s="303"/>
      <c r="ZH38" s="303"/>
      <c r="ZI38" s="303"/>
      <c r="ZJ38" s="303"/>
      <c r="ZK38" s="303"/>
      <c r="ZL38" s="303"/>
      <c r="ZM38" s="303"/>
      <c r="ZN38" s="303"/>
      <c r="ZO38" s="303"/>
      <c r="ZP38" s="303"/>
      <c r="ZQ38" s="303"/>
      <c r="ZR38" s="303"/>
      <c r="ZS38" s="303"/>
      <c r="ZT38" s="303"/>
      <c r="ZU38" s="303"/>
      <c r="ZV38" s="303"/>
      <c r="ZW38" s="303"/>
      <c r="ZX38" s="303"/>
      <c r="ZY38" s="303"/>
      <c r="ZZ38" s="303"/>
      <c r="AAA38" s="303"/>
      <c r="AAB38" s="303"/>
      <c r="AAC38" s="303"/>
      <c r="AAD38" s="303"/>
      <c r="AAE38" s="303"/>
      <c r="AAF38" s="303"/>
      <c r="AAG38" s="303"/>
      <c r="AAH38" s="303"/>
      <c r="AAI38" s="303"/>
      <c r="AAJ38" s="303"/>
      <c r="AAK38" s="303"/>
      <c r="AAL38" s="303"/>
      <c r="AAM38" s="303"/>
      <c r="AAN38" s="303"/>
      <c r="AAO38" s="303"/>
      <c r="AAP38" s="303"/>
      <c r="AAQ38" s="303"/>
      <c r="AAR38" s="303"/>
      <c r="AAS38" s="303"/>
      <c r="AAT38" s="303"/>
      <c r="AAU38" s="303"/>
      <c r="AAV38" s="303"/>
      <c r="AAW38" s="303"/>
      <c r="AAX38" s="303"/>
      <c r="AAY38" s="303"/>
      <c r="AAZ38" s="303"/>
      <c r="ABA38" s="303"/>
      <c r="ABB38" s="303"/>
      <c r="ABC38" s="303"/>
      <c r="ABD38" s="303"/>
      <c r="ABE38" s="303"/>
      <c r="ABF38" s="303"/>
      <c r="ABG38" s="303"/>
      <c r="ABH38" s="303"/>
      <c r="ABI38" s="303"/>
      <c r="ABJ38" s="303"/>
      <c r="ABK38" s="303"/>
      <c r="ABL38" s="303"/>
      <c r="ABM38" s="303"/>
      <c r="ABN38" s="303"/>
      <c r="ABO38" s="303"/>
      <c r="ABP38" s="303"/>
      <c r="ABQ38" s="303"/>
      <c r="ABR38" s="303"/>
      <c r="ABS38" s="303"/>
      <c r="ABT38" s="303"/>
      <c r="ABU38" s="303"/>
      <c r="ABV38" s="303"/>
      <c r="ABW38" s="303"/>
      <c r="ABX38" s="303"/>
      <c r="ABY38" s="303"/>
      <c r="ABZ38" s="303"/>
      <c r="ACA38" s="303"/>
      <c r="ACB38" s="303"/>
      <c r="ACC38" s="303"/>
      <c r="ACD38" s="303"/>
      <c r="ACE38" s="303"/>
      <c r="ACF38" s="303"/>
      <c r="ACG38" s="303"/>
      <c r="ACH38" s="303"/>
      <c r="ACI38" s="303"/>
      <c r="ACJ38" s="303"/>
      <c r="ACK38" s="303"/>
      <c r="ACL38" s="303"/>
      <c r="ACM38" s="303"/>
      <c r="ACN38" s="303"/>
      <c r="ACO38" s="303"/>
      <c r="ACP38" s="303"/>
      <c r="ACQ38" s="303"/>
      <c r="ACR38" s="303"/>
      <c r="ACS38" s="303"/>
      <c r="ACT38" s="303"/>
      <c r="ACU38" s="303"/>
      <c r="ACV38" s="303"/>
      <c r="ACW38" s="303"/>
      <c r="ACX38" s="303"/>
      <c r="ACY38" s="303"/>
      <c r="ACZ38" s="303"/>
      <c r="ADA38" s="303"/>
      <c r="ADB38" s="303"/>
      <c r="ADC38" s="303"/>
      <c r="ADD38" s="303"/>
      <c r="ADE38" s="303"/>
      <c r="ADF38" s="303"/>
      <c r="ADG38" s="303"/>
      <c r="ADH38" s="303"/>
      <c r="ADI38" s="303"/>
      <c r="ADJ38" s="303"/>
      <c r="ADK38" s="303"/>
      <c r="ADL38" s="303"/>
      <c r="ADM38" s="303"/>
      <c r="ADN38" s="303"/>
      <c r="ADO38" s="303"/>
      <c r="ADP38" s="303"/>
      <c r="ADQ38" s="303"/>
      <c r="ADR38" s="303"/>
      <c r="ADS38" s="303"/>
      <c r="ADT38" s="303"/>
      <c r="ADU38" s="303"/>
      <c r="ADV38" s="303"/>
      <c r="ADW38" s="303"/>
      <c r="ADX38" s="303"/>
      <c r="ADY38" s="303"/>
      <c r="ADZ38" s="303"/>
      <c r="AEA38" s="303"/>
      <c r="AEB38" s="303"/>
      <c r="AEC38" s="303"/>
      <c r="AED38" s="303"/>
      <c r="AEE38" s="303"/>
      <c r="AEF38" s="303"/>
      <c r="AEG38" s="303"/>
      <c r="AEH38" s="303"/>
      <c r="AEI38" s="303"/>
      <c r="AEJ38" s="303"/>
      <c r="AEK38" s="303"/>
      <c r="AEL38" s="303"/>
      <c r="AEM38" s="303"/>
      <c r="AEN38" s="303"/>
      <c r="AEO38" s="303"/>
      <c r="AEP38" s="303"/>
      <c r="AEQ38" s="303"/>
      <c r="AER38" s="303"/>
      <c r="AES38" s="303"/>
      <c r="AET38" s="303"/>
      <c r="AEU38" s="303"/>
      <c r="AEV38" s="303"/>
      <c r="AEW38" s="303"/>
      <c r="AEX38" s="303"/>
      <c r="AEY38" s="303"/>
      <c r="AEZ38" s="303"/>
      <c r="AFA38" s="303"/>
      <c r="AFB38" s="303"/>
      <c r="AFC38" s="303"/>
      <c r="AFD38" s="303"/>
      <c r="AFE38" s="303"/>
      <c r="AFF38" s="303"/>
      <c r="AFG38" s="303"/>
      <c r="AFH38" s="303"/>
      <c r="AFI38" s="303"/>
      <c r="AFJ38" s="303"/>
      <c r="AFK38" s="303"/>
      <c r="AFL38" s="303"/>
      <c r="AFM38" s="303"/>
      <c r="AFN38" s="303"/>
      <c r="AFO38" s="303"/>
      <c r="AFP38" s="303"/>
      <c r="AFQ38" s="303"/>
      <c r="AFR38" s="303"/>
      <c r="AFS38" s="303"/>
      <c r="AFT38" s="303"/>
      <c r="AFU38" s="303"/>
      <c r="AFV38" s="303"/>
      <c r="AFW38" s="303"/>
      <c r="AFX38" s="303"/>
      <c r="AFY38" s="303"/>
      <c r="AFZ38" s="303"/>
      <c r="AGA38" s="303"/>
      <c r="AGB38" s="303"/>
      <c r="AGC38" s="303"/>
      <c r="AGD38" s="303"/>
      <c r="AGE38" s="303"/>
      <c r="AGF38" s="303"/>
      <c r="AGG38" s="303"/>
      <c r="AGH38" s="303"/>
      <c r="AGI38" s="303"/>
      <c r="AGJ38" s="303"/>
      <c r="AGK38" s="303"/>
      <c r="AGL38" s="303"/>
      <c r="AGM38" s="303"/>
      <c r="AGN38" s="303"/>
      <c r="AGO38" s="303"/>
      <c r="AGP38" s="303"/>
      <c r="AGQ38" s="303"/>
      <c r="AGR38" s="303"/>
      <c r="AGS38" s="303"/>
      <c r="AGT38" s="303"/>
      <c r="AGU38" s="303"/>
      <c r="AGV38" s="303"/>
      <c r="AGW38" s="303"/>
      <c r="AGX38" s="303"/>
      <c r="AGY38" s="303"/>
      <c r="AGZ38" s="303"/>
      <c r="AHA38" s="303"/>
      <c r="AHB38" s="303"/>
      <c r="AHC38" s="303"/>
      <c r="AHD38" s="303"/>
      <c r="AHE38" s="303"/>
      <c r="AHF38" s="303"/>
      <c r="AHG38" s="303"/>
      <c r="AHH38" s="303"/>
      <c r="AHI38" s="303"/>
      <c r="AHJ38" s="303"/>
      <c r="AHK38" s="303"/>
      <c r="AHL38" s="303"/>
      <c r="AHM38" s="303"/>
      <c r="AHN38" s="303"/>
      <c r="AHO38" s="303"/>
      <c r="AHP38" s="303"/>
      <c r="AHQ38" s="303"/>
      <c r="AHR38" s="303"/>
      <c r="AHS38" s="303"/>
      <c r="AHT38" s="303"/>
      <c r="AHU38" s="303"/>
      <c r="AHV38" s="303"/>
      <c r="AHW38" s="303"/>
      <c r="AHX38" s="303"/>
      <c r="AHY38" s="303"/>
      <c r="AHZ38" s="303"/>
      <c r="AIA38" s="303"/>
      <c r="AIB38" s="303"/>
      <c r="AIC38" s="303"/>
      <c r="AID38" s="303"/>
      <c r="AIE38" s="303"/>
      <c r="AIF38" s="303"/>
      <c r="AIG38" s="303"/>
      <c r="AIH38" s="303"/>
      <c r="AII38" s="303"/>
      <c r="AIJ38" s="303"/>
      <c r="AIK38" s="303"/>
      <c r="AIL38" s="303"/>
      <c r="AIM38" s="303"/>
      <c r="AIN38" s="303"/>
      <c r="AIO38" s="303"/>
      <c r="AIP38" s="303"/>
      <c r="AIQ38" s="303"/>
      <c r="AIR38" s="303"/>
      <c r="AIS38" s="303"/>
      <c r="AIT38" s="303"/>
      <c r="AIU38" s="303"/>
      <c r="AIV38" s="303"/>
      <c r="AIW38" s="303"/>
      <c r="AIX38" s="303"/>
      <c r="AIY38" s="303"/>
      <c r="AIZ38" s="303"/>
      <c r="AJA38" s="303"/>
      <c r="AJB38" s="303"/>
      <c r="AJC38" s="303"/>
      <c r="AJD38" s="303"/>
      <c r="AJE38" s="303"/>
      <c r="AJF38" s="303"/>
      <c r="AJG38" s="303"/>
      <c r="AJH38" s="303"/>
      <c r="AJI38" s="303"/>
      <c r="AJJ38" s="303"/>
      <c r="AJK38" s="303"/>
      <c r="AJL38" s="303"/>
      <c r="AJM38" s="303"/>
      <c r="AJN38" s="303"/>
      <c r="AJO38" s="303"/>
      <c r="AJP38" s="303"/>
      <c r="AJQ38" s="303"/>
      <c r="AJR38" s="303"/>
      <c r="AJS38" s="303"/>
      <c r="AJT38" s="303"/>
      <c r="AJU38" s="303"/>
      <c r="AJV38" s="303"/>
      <c r="AJW38" s="303"/>
      <c r="AJX38" s="303"/>
      <c r="AJY38" s="303"/>
      <c r="AJZ38" s="303"/>
      <c r="AKA38" s="303"/>
      <c r="AKB38" s="303"/>
      <c r="AKC38" s="303"/>
      <c r="AKD38" s="303"/>
      <c r="AKE38" s="303"/>
      <c r="AKF38" s="303"/>
      <c r="AKG38" s="303"/>
      <c r="AKH38" s="303"/>
      <c r="AKI38" s="303"/>
      <c r="AKJ38" s="303"/>
      <c r="AKK38" s="303"/>
      <c r="AKL38" s="303"/>
      <c r="AKM38" s="303"/>
      <c r="AKN38" s="303"/>
      <c r="AKO38" s="303"/>
      <c r="AKP38" s="303"/>
      <c r="AKQ38" s="303"/>
      <c r="AKR38" s="303"/>
      <c r="AKS38" s="303"/>
      <c r="AKT38" s="303"/>
      <c r="AKU38" s="303"/>
      <c r="AKV38" s="303"/>
      <c r="AKW38" s="303"/>
      <c r="AKX38" s="303"/>
      <c r="AKY38" s="303"/>
      <c r="AKZ38" s="303"/>
      <c r="ALA38" s="303"/>
      <c r="ALB38" s="303"/>
      <c r="ALC38" s="303"/>
      <c r="ALD38" s="303"/>
      <c r="ALE38" s="303"/>
      <c r="ALF38" s="303"/>
      <c r="ALG38" s="303"/>
      <c r="ALH38" s="303"/>
      <c r="ALI38" s="303"/>
      <c r="ALJ38" s="303"/>
      <c r="ALK38" s="303"/>
      <c r="ALL38" s="303"/>
      <c r="ALM38" s="303"/>
      <c r="ALN38" s="303"/>
      <c r="ALO38" s="303"/>
      <c r="ALP38" s="303"/>
      <c r="ALQ38" s="303"/>
      <c r="ALR38" s="303"/>
      <c r="ALS38" s="303"/>
      <c r="ALT38" s="303"/>
      <c r="ALU38" s="303"/>
      <c r="ALV38" s="303"/>
      <c r="ALW38" s="303"/>
      <c r="ALX38" s="303"/>
      <c r="ALY38" s="303"/>
      <c r="ALZ38" s="303"/>
      <c r="AMA38" s="303"/>
      <c r="AMB38" s="303"/>
      <c r="AMC38" s="303"/>
      <c r="AMD38" s="303"/>
      <c r="AME38" s="303"/>
      <c r="AMF38" s="303"/>
      <c r="AMG38" s="303"/>
      <c r="AMH38" s="303"/>
      <c r="AMI38" s="303"/>
      <c r="AMJ38" s="303"/>
      <c r="AMK38" s="303"/>
      <c r="AML38" s="303"/>
      <c r="AMM38" s="303"/>
      <c r="AMN38" s="303"/>
      <c r="AMO38" s="303"/>
      <c r="AMP38" s="303"/>
      <c r="AMQ38" s="303"/>
    </row>
    <row r="39" spans="1:1031" s="304" customFormat="1" ht="30" customHeight="1" x14ac:dyDescent="0.25">
      <c r="A39" s="802" t="s">
        <v>436</v>
      </c>
      <c r="B39" s="802"/>
      <c r="C39" s="802"/>
      <c r="D39" s="802"/>
      <c r="E39" s="802"/>
      <c r="F39" s="802"/>
      <c r="G39" s="802"/>
      <c r="H39" s="802"/>
      <c r="I39" s="802"/>
      <c r="J39" s="802"/>
      <c r="K39" s="802"/>
      <c r="L39" s="525"/>
      <c r="M39" s="525"/>
      <c r="N39" s="525"/>
      <c r="O39" s="525"/>
      <c r="P39" s="525"/>
      <c r="Q39" s="302"/>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3"/>
      <c r="BG39" s="303"/>
      <c r="BH39" s="303"/>
      <c r="BI39" s="303"/>
      <c r="BJ39" s="303"/>
      <c r="BK39" s="303"/>
      <c r="BL39" s="303"/>
      <c r="BM39" s="303"/>
      <c r="BN39" s="303"/>
      <c r="BO39" s="303"/>
      <c r="BP39" s="303"/>
      <c r="BQ39" s="303"/>
      <c r="BR39" s="303"/>
      <c r="BS39" s="303"/>
      <c r="BT39" s="303"/>
      <c r="BU39" s="303"/>
      <c r="BV39" s="303"/>
      <c r="BW39" s="303"/>
      <c r="BX39" s="303"/>
      <c r="BY39" s="303"/>
      <c r="BZ39" s="303"/>
      <c r="CA39" s="303"/>
      <c r="CB39" s="303"/>
      <c r="CC39" s="303"/>
      <c r="CD39" s="303"/>
      <c r="CE39" s="303"/>
      <c r="CF39" s="303"/>
      <c r="CG39" s="303"/>
      <c r="CH39" s="303"/>
      <c r="CI39" s="303"/>
      <c r="CJ39" s="303"/>
      <c r="CK39" s="303"/>
      <c r="CL39" s="303"/>
      <c r="CM39" s="303"/>
      <c r="CN39" s="303"/>
      <c r="CO39" s="303"/>
      <c r="CP39" s="303"/>
      <c r="CQ39" s="303"/>
      <c r="CR39" s="303"/>
      <c r="CS39" s="303"/>
      <c r="CT39" s="303"/>
      <c r="CU39" s="303"/>
      <c r="CV39" s="303"/>
      <c r="CW39" s="303"/>
      <c r="CX39" s="303"/>
      <c r="CY39" s="303"/>
      <c r="CZ39" s="303"/>
      <c r="DA39" s="303"/>
      <c r="DB39" s="303"/>
      <c r="DC39" s="303"/>
      <c r="DD39" s="303"/>
      <c r="DE39" s="303"/>
      <c r="DF39" s="303"/>
      <c r="DG39" s="303"/>
      <c r="DH39" s="303"/>
      <c r="DI39" s="303"/>
      <c r="DJ39" s="303"/>
      <c r="DK39" s="303"/>
      <c r="DL39" s="303"/>
      <c r="DM39" s="303"/>
      <c r="DN39" s="303"/>
      <c r="DO39" s="303"/>
      <c r="DP39" s="303"/>
      <c r="DQ39" s="303"/>
      <c r="DR39" s="303"/>
      <c r="DS39" s="303"/>
      <c r="DT39" s="303"/>
      <c r="DU39" s="303"/>
      <c r="DV39" s="303"/>
      <c r="DW39" s="303"/>
      <c r="DX39" s="303"/>
      <c r="DY39" s="303"/>
      <c r="DZ39" s="303"/>
      <c r="EA39" s="303"/>
      <c r="EB39" s="303"/>
      <c r="EC39" s="303"/>
      <c r="ED39" s="303"/>
      <c r="EE39" s="303"/>
      <c r="EF39" s="303"/>
      <c r="EG39" s="303"/>
      <c r="EH39" s="303"/>
      <c r="EI39" s="303"/>
      <c r="EJ39" s="303"/>
      <c r="EK39" s="303"/>
      <c r="EL39" s="303"/>
      <c r="EM39" s="303"/>
      <c r="EN39" s="303"/>
      <c r="EO39" s="303"/>
      <c r="EP39" s="303"/>
      <c r="EQ39" s="303"/>
      <c r="ER39" s="303"/>
      <c r="ES39" s="303"/>
      <c r="ET39" s="303"/>
      <c r="EU39" s="303"/>
      <c r="EV39" s="303"/>
      <c r="EW39" s="303"/>
      <c r="EX39" s="303"/>
      <c r="EY39" s="303"/>
      <c r="EZ39" s="303"/>
      <c r="FA39" s="303"/>
      <c r="FB39" s="303"/>
      <c r="FC39" s="303"/>
      <c r="FD39" s="303"/>
      <c r="FE39" s="303"/>
      <c r="FF39" s="303"/>
      <c r="FG39" s="303"/>
      <c r="FH39" s="303"/>
      <c r="FI39" s="303"/>
      <c r="FJ39" s="303"/>
      <c r="FK39" s="303"/>
      <c r="FL39" s="303"/>
      <c r="FM39" s="303"/>
      <c r="FN39" s="303"/>
      <c r="FO39" s="303"/>
      <c r="FP39" s="303"/>
      <c r="FQ39" s="303"/>
      <c r="FR39" s="303"/>
      <c r="FS39" s="303"/>
      <c r="FT39" s="303"/>
      <c r="FU39" s="303"/>
      <c r="FV39" s="303"/>
      <c r="FW39" s="303"/>
      <c r="FX39" s="303"/>
      <c r="FY39" s="303"/>
      <c r="FZ39" s="303"/>
      <c r="GA39" s="303"/>
      <c r="GB39" s="303"/>
      <c r="GC39" s="303"/>
      <c r="GD39" s="303"/>
      <c r="GE39" s="303"/>
      <c r="GF39" s="303"/>
      <c r="GG39" s="303"/>
      <c r="GH39" s="303"/>
      <c r="GI39" s="303"/>
      <c r="GJ39" s="303"/>
      <c r="GK39" s="303"/>
      <c r="GL39" s="303"/>
      <c r="GM39" s="303"/>
      <c r="GN39" s="303"/>
      <c r="GO39" s="303"/>
      <c r="GP39" s="303"/>
      <c r="GQ39" s="303"/>
      <c r="GR39" s="303"/>
      <c r="GS39" s="303"/>
      <c r="GT39" s="303"/>
      <c r="GU39" s="303"/>
      <c r="GV39" s="303"/>
      <c r="GW39" s="303"/>
      <c r="GX39" s="303"/>
      <c r="GY39" s="303"/>
      <c r="GZ39" s="303"/>
      <c r="HA39" s="303"/>
      <c r="HB39" s="303"/>
      <c r="HC39" s="303"/>
      <c r="HD39" s="303"/>
      <c r="HE39" s="303"/>
      <c r="HF39" s="303"/>
      <c r="HG39" s="303"/>
      <c r="HH39" s="303"/>
      <c r="HI39" s="303"/>
      <c r="HJ39" s="303"/>
      <c r="HK39" s="303"/>
      <c r="HL39" s="303"/>
      <c r="HM39" s="303"/>
      <c r="HN39" s="303"/>
      <c r="HO39" s="303"/>
      <c r="HP39" s="303"/>
      <c r="HQ39" s="303"/>
      <c r="HR39" s="303"/>
      <c r="HS39" s="303"/>
      <c r="HT39" s="303"/>
      <c r="HU39" s="303"/>
      <c r="HV39" s="303"/>
      <c r="HW39" s="303"/>
      <c r="HX39" s="303"/>
      <c r="HY39" s="303"/>
      <c r="HZ39" s="303"/>
      <c r="IA39" s="303"/>
      <c r="IB39" s="303"/>
      <c r="IC39" s="303"/>
      <c r="ID39" s="303"/>
      <c r="IE39" s="303"/>
      <c r="IF39" s="303"/>
      <c r="IG39" s="303"/>
      <c r="IH39" s="303"/>
      <c r="II39" s="303"/>
      <c r="IJ39" s="303"/>
      <c r="IK39" s="303"/>
      <c r="IL39" s="303"/>
      <c r="IM39" s="303"/>
      <c r="IN39" s="303"/>
      <c r="IO39" s="303"/>
      <c r="IP39" s="303"/>
      <c r="IQ39" s="303"/>
      <c r="IR39" s="303"/>
      <c r="IS39" s="303"/>
      <c r="IT39" s="303"/>
      <c r="IU39" s="303"/>
      <c r="IV39" s="303"/>
      <c r="IW39" s="303"/>
      <c r="IX39" s="303"/>
      <c r="IY39" s="303"/>
      <c r="IZ39" s="303"/>
      <c r="JA39" s="303"/>
      <c r="JB39" s="303"/>
      <c r="JC39" s="303"/>
      <c r="JD39" s="303"/>
      <c r="JE39" s="303"/>
      <c r="JF39" s="303"/>
      <c r="JG39" s="303"/>
      <c r="JH39" s="303"/>
      <c r="JI39" s="303"/>
      <c r="JJ39" s="303"/>
      <c r="JK39" s="303"/>
      <c r="JL39" s="303"/>
      <c r="JM39" s="303"/>
      <c r="JN39" s="303"/>
      <c r="JO39" s="303"/>
      <c r="JP39" s="303"/>
      <c r="JQ39" s="303"/>
      <c r="JR39" s="303"/>
      <c r="JS39" s="303"/>
      <c r="JT39" s="303"/>
      <c r="JU39" s="303"/>
      <c r="JV39" s="303"/>
      <c r="JW39" s="303"/>
      <c r="JX39" s="303"/>
      <c r="JY39" s="303"/>
      <c r="JZ39" s="303"/>
      <c r="KA39" s="303"/>
      <c r="KB39" s="303"/>
      <c r="KC39" s="303"/>
      <c r="KD39" s="303"/>
      <c r="KE39" s="303"/>
      <c r="KF39" s="303"/>
      <c r="KG39" s="303"/>
      <c r="KH39" s="303"/>
      <c r="KI39" s="303"/>
      <c r="KJ39" s="303"/>
      <c r="KK39" s="303"/>
      <c r="KL39" s="303"/>
      <c r="KM39" s="303"/>
      <c r="KN39" s="303"/>
      <c r="KO39" s="303"/>
      <c r="KP39" s="303"/>
      <c r="KQ39" s="303"/>
      <c r="KR39" s="303"/>
      <c r="KS39" s="303"/>
      <c r="KT39" s="303"/>
      <c r="KU39" s="303"/>
      <c r="KV39" s="303"/>
      <c r="KW39" s="303"/>
      <c r="KX39" s="303"/>
      <c r="KY39" s="303"/>
      <c r="KZ39" s="303"/>
      <c r="LA39" s="303"/>
      <c r="LB39" s="303"/>
      <c r="LC39" s="303"/>
      <c r="LD39" s="303"/>
      <c r="LE39" s="303"/>
      <c r="LF39" s="303"/>
      <c r="LG39" s="303"/>
      <c r="LH39" s="303"/>
      <c r="LI39" s="303"/>
      <c r="LJ39" s="303"/>
      <c r="LK39" s="303"/>
      <c r="LL39" s="303"/>
      <c r="LM39" s="303"/>
      <c r="LN39" s="303"/>
      <c r="LO39" s="303"/>
      <c r="LP39" s="303"/>
      <c r="LQ39" s="303"/>
      <c r="LR39" s="303"/>
      <c r="LS39" s="303"/>
      <c r="LT39" s="303"/>
      <c r="LU39" s="303"/>
      <c r="LV39" s="303"/>
      <c r="LW39" s="303"/>
      <c r="LX39" s="303"/>
      <c r="LY39" s="303"/>
      <c r="LZ39" s="303"/>
      <c r="MA39" s="303"/>
      <c r="MB39" s="303"/>
      <c r="MC39" s="303"/>
      <c r="MD39" s="303"/>
      <c r="ME39" s="303"/>
      <c r="MF39" s="303"/>
      <c r="MG39" s="303"/>
      <c r="MH39" s="303"/>
      <c r="MI39" s="303"/>
      <c r="MJ39" s="303"/>
      <c r="MK39" s="303"/>
      <c r="ML39" s="303"/>
      <c r="MM39" s="303"/>
      <c r="MN39" s="303"/>
      <c r="MO39" s="303"/>
      <c r="MP39" s="303"/>
      <c r="MQ39" s="303"/>
      <c r="MR39" s="303"/>
      <c r="MS39" s="303"/>
      <c r="MT39" s="303"/>
      <c r="MU39" s="303"/>
      <c r="MV39" s="303"/>
      <c r="MW39" s="303"/>
      <c r="MX39" s="303"/>
      <c r="MY39" s="303"/>
      <c r="MZ39" s="303"/>
      <c r="NA39" s="303"/>
      <c r="NB39" s="303"/>
      <c r="NC39" s="303"/>
      <c r="ND39" s="303"/>
      <c r="NE39" s="303"/>
      <c r="NF39" s="303"/>
      <c r="NG39" s="303"/>
      <c r="NH39" s="303"/>
      <c r="NI39" s="303"/>
      <c r="NJ39" s="303"/>
      <c r="NK39" s="303"/>
      <c r="NL39" s="303"/>
      <c r="NM39" s="303"/>
      <c r="NN39" s="303"/>
      <c r="NO39" s="303"/>
      <c r="NP39" s="303"/>
      <c r="NQ39" s="303"/>
      <c r="NR39" s="303"/>
      <c r="NS39" s="303"/>
      <c r="NT39" s="303"/>
      <c r="NU39" s="303"/>
      <c r="NV39" s="303"/>
      <c r="NW39" s="303"/>
      <c r="NX39" s="303"/>
      <c r="NY39" s="303"/>
      <c r="NZ39" s="303"/>
      <c r="OA39" s="303"/>
      <c r="OB39" s="303"/>
      <c r="OC39" s="303"/>
      <c r="OD39" s="303"/>
      <c r="OE39" s="303"/>
      <c r="OF39" s="303"/>
      <c r="OG39" s="303"/>
      <c r="OH39" s="303"/>
      <c r="OI39" s="303"/>
      <c r="OJ39" s="303"/>
      <c r="OK39" s="303"/>
      <c r="OL39" s="303"/>
      <c r="OM39" s="303"/>
      <c r="ON39" s="303"/>
      <c r="OO39" s="303"/>
      <c r="OP39" s="303"/>
      <c r="OQ39" s="303"/>
      <c r="OR39" s="303"/>
      <c r="OS39" s="303"/>
      <c r="OT39" s="303"/>
      <c r="OU39" s="303"/>
      <c r="OV39" s="303"/>
      <c r="OW39" s="303"/>
      <c r="OX39" s="303"/>
      <c r="OY39" s="303"/>
      <c r="OZ39" s="303"/>
      <c r="PA39" s="303"/>
      <c r="PB39" s="303"/>
      <c r="PC39" s="303"/>
      <c r="PD39" s="303"/>
      <c r="PE39" s="303"/>
      <c r="PF39" s="303"/>
      <c r="PG39" s="303"/>
      <c r="PH39" s="303"/>
      <c r="PI39" s="303"/>
      <c r="PJ39" s="303"/>
      <c r="PK39" s="303"/>
      <c r="PL39" s="303"/>
      <c r="PM39" s="303"/>
      <c r="PN39" s="303"/>
      <c r="PO39" s="303"/>
      <c r="PP39" s="303"/>
      <c r="PQ39" s="303"/>
      <c r="PR39" s="303"/>
      <c r="PS39" s="303"/>
      <c r="PT39" s="303"/>
      <c r="PU39" s="303"/>
      <c r="PV39" s="303"/>
      <c r="PW39" s="303"/>
      <c r="PX39" s="303"/>
      <c r="PY39" s="303"/>
      <c r="PZ39" s="303"/>
      <c r="QA39" s="303"/>
      <c r="QB39" s="303"/>
      <c r="QC39" s="303"/>
      <c r="QD39" s="303"/>
      <c r="QE39" s="303"/>
      <c r="QF39" s="303"/>
      <c r="QG39" s="303"/>
      <c r="QH39" s="303"/>
      <c r="QI39" s="303"/>
      <c r="QJ39" s="303"/>
      <c r="QK39" s="303"/>
      <c r="QL39" s="303"/>
      <c r="QM39" s="303"/>
      <c r="QN39" s="303"/>
      <c r="QO39" s="303"/>
      <c r="QP39" s="303"/>
      <c r="QQ39" s="303"/>
      <c r="QR39" s="303"/>
      <c r="QS39" s="303"/>
      <c r="QT39" s="303"/>
      <c r="QU39" s="303"/>
      <c r="QV39" s="303"/>
      <c r="QW39" s="303"/>
      <c r="QX39" s="303"/>
      <c r="QY39" s="303"/>
      <c r="QZ39" s="303"/>
      <c r="RA39" s="303"/>
      <c r="RB39" s="303"/>
      <c r="RC39" s="303"/>
      <c r="RD39" s="303"/>
      <c r="RE39" s="303"/>
      <c r="RF39" s="303"/>
      <c r="RG39" s="303"/>
      <c r="RH39" s="303"/>
      <c r="RI39" s="303"/>
      <c r="RJ39" s="303"/>
      <c r="RK39" s="303"/>
      <c r="RL39" s="303"/>
      <c r="RM39" s="303"/>
      <c r="RN39" s="303"/>
      <c r="RO39" s="303"/>
      <c r="RP39" s="303"/>
      <c r="RQ39" s="303"/>
      <c r="RR39" s="303"/>
      <c r="RS39" s="303"/>
      <c r="RT39" s="303"/>
      <c r="RU39" s="303"/>
      <c r="RV39" s="303"/>
      <c r="RW39" s="303"/>
      <c r="RX39" s="303"/>
      <c r="RY39" s="303"/>
      <c r="RZ39" s="303"/>
      <c r="SA39" s="303"/>
      <c r="SB39" s="303"/>
      <c r="SC39" s="303"/>
      <c r="SD39" s="303"/>
      <c r="SE39" s="303"/>
      <c r="SF39" s="303"/>
      <c r="SG39" s="303"/>
      <c r="SH39" s="303"/>
      <c r="SI39" s="303"/>
      <c r="SJ39" s="303"/>
      <c r="SK39" s="303"/>
      <c r="SL39" s="303"/>
      <c r="SM39" s="303"/>
      <c r="SN39" s="303"/>
      <c r="SO39" s="303"/>
      <c r="SP39" s="303"/>
      <c r="SQ39" s="303"/>
      <c r="SR39" s="303"/>
      <c r="SS39" s="303"/>
      <c r="ST39" s="303"/>
      <c r="SU39" s="303"/>
      <c r="SV39" s="303"/>
      <c r="SW39" s="303"/>
      <c r="SX39" s="303"/>
      <c r="SY39" s="303"/>
      <c r="SZ39" s="303"/>
      <c r="TA39" s="303"/>
      <c r="TB39" s="303"/>
      <c r="TC39" s="303"/>
      <c r="TD39" s="303"/>
      <c r="TE39" s="303"/>
      <c r="TF39" s="303"/>
      <c r="TG39" s="303"/>
      <c r="TH39" s="303"/>
      <c r="TI39" s="303"/>
      <c r="TJ39" s="303"/>
      <c r="TK39" s="303"/>
      <c r="TL39" s="303"/>
      <c r="TM39" s="303"/>
      <c r="TN39" s="303"/>
      <c r="TO39" s="303"/>
      <c r="TP39" s="303"/>
      <c r="TQ39" s="303"/>
      <c r="TR39" s="303"/>
      <c r="TS39" s="303"/>
      <c r="TT39" s="303"/>
      <c r="TU39" s="303"/>
      <c r="TV39" s="303"/>
      <c r="TW39" s="303"/>
      <c r="TX39" s="303"/>
      <c r="TY39" s="303"/>
      <c r="TZ39" s="303"/>
      <c r="UA39" s="303"/>
      <c r="UB39" s="303"/>
      <c r="UC39" s="303"/>
      <c r="UD39" s="303"/>
      <c r="UE39" s="303"/>
      <c r="UF39" s="303"/>
      <c r="UG39" s="303"/>
      <c r="UH39" s="303"/>
      <c r="UI39" s="303"/>
      <c r="UJ39" s="303"/>
      <c r="UK39" s="303"/>
      <c r="UL39" s="303"/>
      <c r="UM39" s="303"/>
      <c r="UN39" s="303"/>
      <c r="UO39" s="303"/>
      <c r="UP39" s="303"/>
      <c r="UQ39" s="303"/>
      <c r="UR39" s="303"/>
      <c r="US39" s="303"/>
      <c r="UT39" s="303"/>
      <c r="UU39" s="303"/>
      <c r="UV39" s="303"/>
      <c r="UW39" s="303"/>
      <c r="UX39" s="303"/>
      <c r="UY39" s="303"/>
      <c r="UZ39" s="303"/>
      <c r="VA39" s="303"/>
      <c r="VB39" s="303"/>
      <c r="VC39" s="303"/>
      <c r="VD39" s="303"/>
      <c r="VE39" s="303"/>
      <c r="VF39" s="303"/>
      <c r="VG39" s="303"/>
      <c r="VH39" s="303"/>
      <c r="VI39" s="303"/>
      <c r="VJ39" s="303"/>
      <c r="VK39" s="303"/>
      <c r="VL39" s="303"/>
      <c r="VM39" s="303"/>
      <c r="VN39" s="303"/>
      <c r="VO39" s="303"/>
      <c r="VP39" s="303"/>
      <c r="VQ39" s="303"/>
      <c r="VR39" s="303"/>
      <c r="VS39" s="303"/>
      <c r="VT39" s="303"/>
      <c r="VU39" s="303"/>
      <c r="VV39" s="303"/>
      <c r="VW39" s="303"/>
      <c r="VX39" s="303"/>
      <c r="VY39" s="303"/>
      <c r="VZ39" s="303"/>
      <c r="WA39" s="303"/>
      <c r="WB39" s="303"/>
      <c r="WC39" s="303"/>
      <c r="WD39" s="303"/>
      <c r="WE39" s="303"/>
      <c r="WF39" s="303"/>
      <c r="WG39" s="303"/>
      <c r="WH39" s="303"/>
      <c r="WI39" s="303"/>
      <c r="WJ39" s="303"/>
      <c r="WK39" s="303"/>
      <c r="WL39" s="303"/>
      <c r="WM39" s="303"/>
      <c r="WN39" s="303"/>
      <c r="WO39" s="303"/>
      <c r="WP39" s="303"/>
      <c r="WQ39" s="303"/>
      <c r="WR39" s="303"/>
      <c r="WS39" s="303"/>
      <c r="WT39" s="303"/>
      <c r="WU39" s="303"/>
      <c r="WV39" s="303"/>
      <c r="WW39" s="303"/>
      <c r="WX39" s="303"/>
      <c r="WY39" s="303"/>
      <c r="WZ39" s="303"/>
      <c r="XA39" s="303"/>
      <c r="XB39" s="303"/>
      <c r="XC39" s="303"/>
      <c r="XD39" s="303"/>
      <c r="XE39" s="303"/>
      <c r="XF39" s="303"/>
      <c r="XG39" s="303"/>
      <c r="XH39" s="303"/>
      <c r="XI39" s="303"/>
      <c r="XJ39" s="303"/>
      <c r="XK39" s="303"/>
      <c r="XL39" s="303"/>
      <c r="XM39" s="303"/>
      <c r="XN39" s="303"/>
      <c r="XO39" s="303"/>
      <c r="XP39" s="303"/>
      <c r="XQ39" s="303"/>
      <c r="XR39" s="303"/>
      <c r="XS39" s="303"/>
      <c r="XT39" s="303"/>
      <c r="XU39" s="303"/>
      <c r="XV39" s="303"/>
      <c r="XW39" s="303"/>
      <c r="XX39" s="303"/>
      <c r="XY39" s="303"/>
      <c r="XZ39" s="303"/>
      <c r="YA39" s="303"/>
      <c r="YB39" s="303"/>
      <c r="YC39" s="303"/>
      <c r="YD39" s="303"/>
      <c r="YE39" s="303"/>
      <c r="YF39" s="303"/>
      <c r="YG39" s="303"/>
      <c r="YH39" s="303"/>
      <c r="YI39" s="303"/>
      <c r="YJ39" s="303"/>
      <c r="YK39" s="303"/>
      <c r="YL39" s="303"/>
      <c r="YM39" s="303"/>
      <c r="YN39" s="303"/>
      <c r="YO39" s="303"/>
      <c r="YP39" s="303"/>
      <c r="YQ39" s="303"/>
      <c r="YR39" s="303"/>
      <c r="YS39" s="303"/>
      <c r="YT39" s="303"/>
      <c r="YU39" s="303"/>
      <c r="YV39" s="303"/>
      <c r="YW39" s="303"/>
      <c r="YX39" s="303"/>
      <c r="YY39" s="303"/>
      <c r="YZ39" s="303"/>
      <c r="ZA39" s="303"/>
      <c r="ZB39" s="303"/>
      <c r="ZC39" s="303"/>
      <c r="ZD39" s="303"/>
      <c r="ZE39" s="303"/>
      <c r="ZF39" s="303"/>
      <c r="ZG39" s="303"/>
      <c r="ZH39" s="303"/>
      <c r="ZI39" s="303"/>
      <c r="ZJ39" s="303"/>
      <c r="ZK39" s="303"/>
      <c r="ZL39" s="303"/>
      <c r="ZM39" s="303"/>
      <c r="ZN39" s="303"/>
      <c r="ZO39" s="303"/>
      <c r="ZP39" s="303"/>
      <c r="ZQ39" s="303"/>
      <c r="ZR39" s="303"/>
      <c r="ZS39" s="303"/>
      <c r="ZT39" s="303"/>
      <c r="ZU39" s="303"/>
      <c r="ZV39" s="303"/>
      <c r="ZW39" s="303"/>
      <c r="ZX39" s="303"/>
      <c r="ZY39" s="303"/>
      <c r="ZZ39" s="303"/>
      <c r="AAA39" s="303"/>
      <c r="AAB39" s="303"/>
      <c r="AAC39" s="303"/>
      <c r="AAD39" s="303"/>
      <c r="AAE39" s="303"/>
      <c r="AAF39" s="303"/>
      <c r="AAG39" s="303"/>
      <c r="AAH39" s="303"/>
      <c r="AAI39" s="303"/>
      <c r="AAJ39" s="303"/>
      <c r="AAK39" s="303"/>
      <c r="AAL39" s="303"/>
      <c r="AAM39" s="303"/>
      <c r="AAN39" s="303"/>
      <c r="AAO39" s="303"/>
      <c r="AAP39" s="303"/>
      <c r="AAQ39" s="303"/>
      <c r="AAR39" s="303"/>
      <c r="AAS39" s="303"/>
      <c r="AAT39" s="303"/>
      <c r="AAU39" s="303"/>
      <c r="AAV39" s="303"/>
      <c r="AAW39" s="303"/>
      <c r="AAX39" s="303"/>
      <c r="AAY39" s="303"/>
      <c r="AAZ39" s="303"/>
      <c r="ABA39" s="303"/>
      <c r="ABB39" s="303"/>
      <c r="ABC39" s="303"/>
      <c r="ABD39" s="303"/>
      <c r="ABE39" s="303"/>
      <c r="ABF39" s="303"/>
      <c r="ABG39" s="303"/>
      <c r="ABH39" s="303"/>
      <c r="ABI39" s="303"/>
      <c r="ABJ39" s="303"/>
      <c r="ABK39" s="303"/>
      <c r="ABL39" s="303"/>
      <c r="ABM39" s="303"/>
      <c r="ABN39" s="303"/>
      <c r="ABO39" s="303"/>
      <c r="ABP39" s="303"/>
      <c r="ABQ39" s="303"/>
      <c r="ABR39" s="303"/>
      <c r="ABS39" s="303"/>
      <c r="ABT39" s="303"/>
      <c r="ABU39" s="303"/>
      <c r="ABV39" s="303"/>
      <c r="ABW39" s="303"/>
      <c r="ABX39" s="303"/>
      <c r="ABY39" s="303"/>
      <c r="ABZ39" s="303"/>
      <c r="ACA39" s="303"/>
      <c r="ACB39" s="303"/>
      <c r="ACC39" s="303"/>
      <c r="ACD39" s="303"/>
      <c r="ACE39" s="303"/>
      <c r="ACF39" s="303"/>
      <c r="ACG39" s="303"/>
      <c r="ACH39" s="303"/>
      <c r="ACI39" s="303"/>
      <c r="ACJ39" s="303"/>
      <c r="ACK39" s="303"/>
      <c r="ACL39" s="303"/>
      <c r="ACM39" s="303"/>
      <c r="ACN39" s="303"/>
      <c r="ACO39" s="303"/>
      <c r="ACP39" s="303"/>
      <c r="ACQ39" s="303"/>
      <c r="ACR39" s="303"/>
      <c r="ACS39" s="303"/>
      <c r="ACT39" s="303"/>
      <c r="ACU39" s="303"/>
      <c r="ACV39" s="303"/>
      <c r="ACW39" s="303"/>
      <c r="ACX39" s="303"/>
      <c r="ACY39" s="303"/>
      <c r="ACZ39" s="303"/>
      <c r="ADA39" s="303"/>
      <c r="ADB39" s="303"/>
      <c r="ADC39" s="303"/>
      <c r="ADD39" s="303"/>
      <c r="ADE39" s="303"/>
      <c r="ADF39" s="303"/>
      <c r="ADG39" s="303"/>
      <c r="ADH39" s="303"/>
      <c r="ADI39" s="303"/>
      <c r="ADJ39" s="303"/>
      <c r="ADK39" s="303"/>
      <c r="ADL39" s="303"/>
      <c r="ADM39" s="303"/>
      <c r="ADN39" s="303"/>
      <c r="ADO39" s="303"/>
      <c r="ADP39" s="303"/>
      <c r="ADQ39" s="303"/>
      <c r="ADR39" s="303"/>
      <c r="ADS39" s="303"/>
      <c r="ADT39" s="303"/>
      <c r="ADU39" s="303"/>
      <c r="ADV39" s="303"/>
      <c r="ADW39" s="303"/>
      <c r="ADX39" s="303"/>
      <c r="ADY39" s="303"/>
      <c r="ADZ39" s="303"/>
      <c r="AEA39" s="303"/>
      <c r="AEB39" s="303"/>
      <c r="AEC39" s="303"/>
      <c r="AED39" s="303"/>
      <c r="AEE39" s="303"/>
      <c r="AEF39" s="303"/>
      <c r="AEG39" s="303"/>
      <c r="AEH39" s="303"/>
      <c r="AEI39" s="303"/>
      <c r="AEJ39" s="303"/>
      <c r="AEK39" s="303"/>
      <c r="AEL39" s="303"/>
      <c r="AEM39" s="303"/>
      <c r="AEN39" s="303"/>
      <c r="AEO39" s="303"/>
      <c r="AEP39" s="303"/>
      <c r="AEQ39" s="303"/>
      <c r="AER39" s="303"/>
      <c r="AES39" s="303"/>
      <c r="AET39" s="303"/>
      <c r="AEU39" s="303"/>
      <c r="AEV39" s="303"/>
      <c r="AEW39" s="303"/>
      <c r="AEX39" s="303"/>
      <c r="AEY39" s="303"/>
      <c r="AEZ39" s="303"/>
      <c r="AFA39" s="303"/>
      <c r="AFB39" s="303"/>
      <c r="AFC39" s="303"/>
      <c r="AFD39" s="303"/>
      <c r="AFE39" s="303"/>
      <c r="AFF39" s="303"/>
      <c r="AFG39" s="303"/>
      <c r="AFH39" s="303"/>
      <c r="AFI39" s="303"/>
      <c r="AFJ39" s="303"/>
      <c r="AFK39" s="303"/>
      <c r="AFL39" s="303"/>
      <c r="AFM39" s="303"/>
      <c r="AFN39" s="303"/>
      <c r="AFO39" s="303"/>
      <c r="AFP39" s="303"/>
      <c r="AFQ39" s="303"/>
      <c r="AFR39" s="303"/>
      <c r="AFS39" s="303"/>
      <c r="AFT39" s="303"/>
      <c r="AFU39" s="303"/>
      <c r="AFV39" s="303"/>
      <c r="AFW39" s="303"/>
      <c r="AFX39" s="303"/>
      <c r="AFY39" s="303"/>
      <c r="AFZ39" s="303"/>
      <c r="AGA39" s="303"/>
      <c r="AGB39" s="303"/>
      <c r="AGC39" s="303"/>
      <c r="AGD39" s="303"/>
      <c r="AGE39" s="303"/>
      <c r="AGF39" s="303"/>
      <c r="AGG39" s="303"/>
      <c r="AGH39" s="303"/>
      <c r="AGI39" s="303"/>
      <c r="AGJ39" s="303"/>
      <c r="AGK39" s="303"/>
      <c r="AGL39" s="303"/>
      <c r="AGM39" s="303"/>
      <c r="AGN39" s="303"/>
      <c r="AGO39" s="303"/>
      <c r="AGP39" s="303"/>
      <c r="AGQ39" s="303"/>
      <c r="AGR39" s="303"/>
      <c r="AGS39" s="303"/>
      <c r="AGT39" s="303"/>
      <c r="AGU39" s="303"/>
      <c r="AGV39" s="303"/>
      <c r="AGW39" s="303"/>
      <c r="AGX39" s="303"/>
      <c r="AGY39" s="303"/>
      <c r="AGZ39" s="303"/>
      <c r="AHA39" s="303"/>
      <c r="AHB39" s="303"/>
      <c r="AHC39" s="303"/>
      <c r="AHD39" s="303"/>
      <c r="AHE39" s="303"/>
      <c r="AHF39" s="303"/>
      <c r="AHG39" s="303"/>
      <c r="AHH39" s="303"/>
      <c r="AHI39" s="303"/>
      <c r="AHJ39" s="303"/>
      <c r="AHK39" s="303"/>
      <c r="AHL39" s="303"/>
      <c r="AHM39" s="303"/>
      <c r="AHN39" s="303"/>
      <c r="AHO39" s="303"/>
      <c r="AHP39" s="303"/>
      <c r="AHQ39" s="303"/>
      <c r="AHR39" s="303"/>
      <c r="AHS39" s="303"/>
      <c r="AHT39" s="303"/>
      <c r="AHU39" s="303"/>
      <c r="AHV39" s="303"/>
      <c r="AHW39" s="303"/>
      <c r="AHX39" s="303"/>
      <c r="AHY39" s="303"/>
      <c r="AHZ39" s="303"/>
      <c r="AIA39" s="303"/>
      <c r="AIB39" s="303"/>
      <c r="AIC39" s="303"/>
      <c r="AID39" s="303"/>
      <c r="AIE39" s="303"/>
      <c r="AIF39" s="303"/>
      <c r="AIG39" s="303"/>
      <c r="AIH39" s="303"/>
      <c r="AII39" s="303"/>
      <c r="AIJ39" s="303"/>
      <c r="AIK39" s="303"/>
      <c r="AIL39" s="303"/>
      <c r="AIM39" s="303"/>
      <c r="AIN39" s="303"/>
      <c r="AIO39" s="303"/>
      <c r="AIP39" s="303"/>
      <c r="AIQ39" s="303"/>
      <c r="AIR39" s="303"/>
      <c r="AIS39" s="303"/>
      <c r="AIT39" s="303"/>
      <c r="AIU39" s="303"/>
      <c r="AIV39" s="303"/>
      <c r="AIW39" s="303"/>
      <c r="AIX39" s="303"/>
      <c r="AIY39" s="303"/>
      <c r="AIZ39" s="303"/>
      <c r="AJA39" s="303"/>
      <c r="AJB39" s="303"/>
      <c r="AJC39" s="303"/>
      <c r="AJD39" s="303"/>
      <c r="AJE39" s="303"/>
      <c r="AJF39" s="303"/>
      <c r="AJG39" s="303"/>
      <c r="AJH39" s="303"/>
      <c r="AJI39" s="303"/>
      <c r="AJJ39" s="303"/>
      <c r="AJK39" s="303"/>
      <c r="AJL39" s="303"/>
      <c r="AJM39" s="303"/>
      <c r="AJN39" s="303"/>
      <c r="AJO39" s="303"/>
      <c r="AJP39" s="303"/>
      <c r="AJQ39" s="303"/>
      <c r="AJR39" s="303"/>
      <c r="AJS39" s="303"/>
      <c r="AJT39" s="303"/>
      <c r="AJU39" s="303"/>
      <c r="AJV39" s="303"/>
      <c r="AJW39" s="303"/>
      <c r="AJX39" s="303"/>
      <c r="AJY39" s="303"/>
      <c r="AJZ39" s="303"/>
      <c r="AKA39" s="303"/>
      <c r="AKB39" s="303"/>
      <c r="AKC39" s="303"/>
      <c r="AKD39" s="303"/>
      <c r="AKE39" s="303"/>
      <c r="AKF39" s="303"/>
      <c r="AKG39" s="303"/>
      <c r="AKH39" s="303"/>
      <c r="AKI39" s="303"/>
      <c r="AKJ39" s="303"/>
      <c r="AKK39" s="303"/>
      <c r="AKL39" s="303"/>
      <c r="AKM39" s="303"/>
      <c r="AKN39" s="303"/>
      <c r="AKO39" s="303"/>
      <c r="AKP39" s="303"/>
      <c r="AKQ39" s="303"/>
      <c r="AKR39" s="303"/>
      <c r="AKS39" s="303"/>
      <c r="AKT39" s="303"/>
      <c r="AKU39" s="303"/>
      <c r="AKV39" s="303"/>
      <c r="AKW39" s="303"/>
      <c r="AKX39" s="303"/>
      <c r="AKY39" s="303"/>
      <c r="AKZ39" s="303"/>
      <c r="ALA39" s="303"/>
      <c r="ALB39" s="303"/>
      <c r="ALC39" s="303"/>
      <c r="ALD39" s="303"/>
      <c r="ALE39" s="303"/>
      <c r="ALF39" s="303"/>
      <c r="ALG39" s="303"/>
      <c r="ALH39" s="303"/>
      <c r="ALI39" s="303"/>
      <c r="ALJ39" s="303"/>
      <c r="ALK39" s="303"/>
      <c r="ALL39" s="303"/>
      <c r="ALM39" s="303"/>
      <c r="ALN39" s="303"/>
      <c r="ALO39" s="303"/>
      <c r="ALP39" s="303"/>
      <c r="ALQ39" s="303"/>
      <c r="ALR39" s="303"/>
      <c r="ALS39" s="303"/>
      <c r="ALT39" s="303"/>
      <c r="ALU39" s="303"/>
      <c r="ALV39" s="303"/>
      <c r="ALW39" s="303"/>
      <c r="ALX39" s="303"/>
      <c r="ALY39" s="303"/>
      <c r="ALZ39" s="303"/>
      <c r="AMA39" s="303"/>
      <c r="AMB39" s="303"/>
      <c r="AMC39" s="303"/>
      <c r="AMD39" s="303"/>
      <c r="AME39" s="303"/>
      <c r="AMF39" s="303"/>
      <c r="AMG39" s="303"/>
      <c r="AMH39" s="303"/>
      <c r="AMI39" s="303"/>
      <c r="AMJ39" s="303"/>
      <c r="AMK39" s="303"/>
      <c r="AML39" s="303"/>
      <c r="AMM39" s="303"/>
      <c r="AMN39" s="303"/>
      <c r="AMO39" s="303"/>
      <c r="AMP39" s="303"/>
      <c r="AMQ39" s="303"/>
    </row>
    <row r="40" spans="1:1031" ht="12.75" customHeight="1" x14ac:dyDescent="0.25">
      <c r="A40" s="517"/>
      <c r="B40" s="517"/>
      <c r="C40" s="285"/>
      <c r="D40" s="285"/>
      <c r="E40" s="300"/>
      <c r="F40" s="300"/>
      <c r="G40" s="300"/>
      <c r="H40" s="285"/>
      <c r="I40" s="285"/>
      <c r="J40" s="299"/>
      <c r="K40" s="298"/>
      <c r="L40" s="305"/>
      <c r="M40" s="299"/>
      <c r="N40" s="298"/>
      <c r="O40" s="285"/>
      <c r="P40" s="299"/>
      <c r="Q40" s="298"/>
    </row>
    <row r="41" spans="1:1031" ht="15" customHeight="1" x14ac:dyDescent="0.25">
      <c r="A41" s="951" t="s">
        <v>42</v>
      </c>
      <c r="B41" s="952"/>
      <c r="C41" s="953"/>
      <c r="D41" s="285"/>
      <c r="E41" s="285"/>
      <c r="F41" s="285"/>
      <c r="G41" s="285"/>
      <c r="H41" s="285"/>
      <c r="I41" s="285"/>
      <c r="J41" s="285"/>
      <c r="K41" s="285"/>
      <c r="L41" s="305"/>
      <c r="M41" s="285"/>
      <c r="N41" s="285"/>
      <c r="O41" s="285"/>
      <c r="P41" s="285"/>
      <c r="Q41" s="285"/>
    </row>
  </sheetData>
  <sheetProtection algorithmName="SHA-512" hashValue="V6nxn651oJA+kyfcUng+2QF5+A4zhWtlumDeQlYAu2E2DcRKIu/ttHuBw5/X7zqwnLyz0aumF08wNCwn8KbuNA==" saltValue="UnnVesVt8FtHypOLxg5jTA==" spinCount="100000" sheet="1" objects="1" scenarios="1" selectLockedCells="1"/>
  <mergeCells count="29">
    <mergeCell ref="A1:K1"/>
    <mergeCell ref="A2:K2"/>
    <mergeCell ref="A3:K3"/>
    <mergeCell ref="A5:K5"/>
    <mergeCell ref="A6:K6"/>
    <mergeCell ref="P21:Q21"/>
    <mergeCell ref="A33:E33"/>
    <mergeCell ref="A32:E32"/>
    <mergeCell ref="A8:K8"/>
    <mergeCell ref="A11:B11"/>
    <mergeCell ref="A21:B21"/>
    <mergeCell ref="A10:B10"/>
    <mergeCell ref="M10:N10"/>
    <mergeCell ref="D21:E21"/>
    <mergeCell ref="G21:H21"/>
    <mergeCell ref="J21:K21"/>
    <mergeCell ref="D10:E10"/>
    <mergeCell ref="D11:E11"/>
    <mergeCell ref="G10:H10"/>
    <mergeCell ref="G11:H11"/>
    <mergeCell ref="J10:K10"/>
    <mergeCell ref="A41:C41"/>
    <mergeCell ref="I33:J33"/>
    <mergeCell ref="A36:K36"/>
    <mergeCell ref="J11:K11"/>
    <mergeCell ref="A37:K37"/>
    <mergeCell ref="A38:K38"/>
    <mergeCell ref="A39:K39"/>
    <mergeCell ref="A22:B22"/>
  </mergeCells>
  <printOptions horizontalCentered="1"/>
  <pageMargins left="0.31496062992125984" right="0.19685039370078741" top="0.74803149606299213" bottom="0.15748031496062992" header="0.19685039370078741" footer="0.23622047244094491"/>
  <pageSetup paperSize="9" scale="70" firstPageNumber="0" orientation="portrait" horizontalDpi="300" verticalDpi="300" r:id="rId1"/>
  <headerFooter>
    <oddHeader>&amp;C&amp;G&amp;R&amp;8&amp;P</oddHeader>
    <oddFooter>&amp;R&amp;A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LU193"/>
  <sheetViews>
    <sheetView showGridLines="0" view="pageBreakPreview" zoomScale="96" zoomScaleNormal="100" zoomScaleSheetLayoutView="96" workbookViewId="0">
      <selection activeCell="A14" sqref="A14:D14"/>
    </sheetView>
  </sheetViews>
  <sheetFormatPr defaultRowHeight="12.75" x14ac:dyDescent="0.2"/>
  <cols>
    <col min="1" max="1" width="5.28515625" style="116" customWidth="1"/>
    <col min="2" max="2" width="58" style="116" customWidth="1"/>
    <col min="3" max="8" width="14.7109375" style="116" customWidth="1"/>
    <col min="9" max="1007" width="9.140625" style="116" customWidth="1"/>
    <col min="1008" max="16384" width="9.140625" style="233"/>
  </cols>
  <sheetData>
    <row r="1" spans="1:1009" s="115" customFormat="1" ht="15.75" customHeight="1" x14ac:dyDescent="0.2">
      <c r="A1" s="1003" t="str">
        <f>'RESUMO POSTOS'!A1:I1</f>
        <v>TRIBUNAL REGIONAL ELEITORAL DO PARANÁ</v>
      </c>
      <c r="B1" s="1003"/>
      <c r="C1" s="1003"/>
      <c r="D1" s="1003"/>
      <c r="E1" s="1003"/>
      <c r="F1" s="1003"/>
      <c r="G1" s="1003"/>
      <c r="H1" s="1003"/>
    </row>
    <row r="2" spans="1:1009" s="115" customFormat="1" ht="12.75" customHeight="1" x14ac:dyDescent="0.2">
      <c r="A2" s="1004" t="str">
        <f>'RESUMO POSTOS'!A2:I2</f>
        <v>PLANILHA DE COMPOSIÇÃO DE CUSTOS E FORMAÇÃO DE PREÇOS - Estimativa do TRE-PR</v>
      </c>
      <c r="B2" s="1004"/>
      <c r="C2" s="1004"/>
      <c r="D2" s="1004"/>
      <c r="E2" s="1004"/>
      <c r="F2" s="1004"/>
      <c r="G2" s="1004"/>
      <c r="H2" s="1004"/>
    </row>
    <row r="3" spans="1:1009" s="115" customFormat="1" ht="12.75" customHeight="1" x14ac:dyDescent="0.2">
      <c r="A3" s="1004" t="str">
        <f>'RESUMO POSTOS'!A3:I3</f>
        <v>Postos de Eletricistas - Serviços de Manutenção Predial em Geral (SMICRE e SMIN)</v>
      </c>
      <c r="B3" s="1004"/>
      <c r="C3" s="1004"/>
      <c r="D3" s="1004"/>
      <c r="E3" s="1004"/>
      <c r="F3" s="1004"/>
      <c r="G3" s="1004"/>
      <c r="H3" s="1004"/>
    </row>
    <row r="4" spans="1:1009" s="115" customFormat="1" ht="12.75" customHeight="1" x14ac:dyDescent="0.2">
      <c r="A4" s="124"/>
      <c r="B4" s="124"/>
      <c r="C4" s="124"/>
      <c r="D4" s="124"/>
      <c r="E4" s="124"/>
      <c r="F4" s="124"/>
      <c r="G4" s="124"/>
      <c r="H4" s="124"/>
    </row>
    <row r="5" spans="1:1009" s="115" customFormat="1" ht="15.75" x14ac:dyDescent="0.2">
      <c r="A5" s="1005" t="str">
        <f>'RESUMO POSTOS'!A8:I8</f>
        <v>Nome da Empresa</v>
      </c>
      <c r="B5" s="1006"/>
      <c r="C5" s="1006"/>
      <c r="D5" s="1006"/>
      <c r="E5" s="1006"/>
      <c r="F5" s="1006"/>
      <c r="G5" s="1006"/>
      <c r="H5" s="1007"/>
    </row>
    <row r="6" spans="1:1009" s="115" customFormat="1" ht="15.75" x14ac:dyDescent="0.2">
      <c r="A6" s="1008" t="str">
        <f>'RESUMO POSTOS'!A9:I9</f>
        <v>CNPJ</v>
      </c>
      <c r="B6" s="1009"/>
      <c r="C6" s="1009"/>
      <c r="D6" s="1009"/>
      <c r="E6" s="1009"/>
      <c r="F6" s="1009"/>
      <c r="G6" s="1009"/>
      <c r="H6" s="1010"/>
    </row>
    <row r="7" spans="1:1009" s="115" customFormat="1" ht="12.75" customHeight="1" x14ac:dyDescent="0.2">
      <c r="A7" s="116"/>
      <c r="B7" s="116"/>
      <c r="C7" s="116"/>
      <c r="D7" s="116"/>
      <c r="E7" s="116"/>
      <c r="F7" s="116"/>
      <c r="G7" s="116"/>
      <c r="H7" s="116"/>
    </row>
    <row r="8" spans="1:1009" s="115" customFormat="1" ht="30" customHeight="1" x14ac:dyDescent="0.2">
      <c r="A8" s="1013" t="s">
        <v>320</v>
      </c>
      <c r="B8" s="1014"/>
      <c r="C8" s="1014"/>
      <c r="D8" s="1014"/>
      <c r="E8" s="1014"/>
      <c r="F8" s="1014"/>
      <c r="G8" s="1014"/>
      <c r="H8" s="1015"/>
    </row>
    <row r="9" spans="1:1009" s="1" customFormat="1" ht="29.25" customHeight="1" thickBot="1" x14ac:dyDescent="0.25">
      <c r="A9" s="178"/>
      <c r="B9" s="178"/>
      <c r="C9" s="178"/>
      <c r="D9" s="178"/>
      <c r="E9" s="306"/>
      <c r="F9" s="179"/>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7"/>
      <c r="AZ9" s="177"/>
      <c r="BA9" s="177"/>
      <c r="BB9" s="17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c r="DH9" s="177"/>
      <c r="DI9" s="177"/>
      <c r="DJ9" s="177"/>
      <c r="DK9" s="177"/>
      <c r="DL9" s="177"/>
      <c r="DM9" s="177"/>
      <c r="DN9" s="177"/>
      <c r="DO9" s="177"/>
      <c r="DP9" s="177"/>
      <c r="DQ9" s="177"/>
      <c r="DR9" s="177"/>
      <c r="DS9" s="177"/>
      <c r="DT9" s="177"/>
      <c r="DU9" s="177"/>
      <c r="DV9" s="177"/>
      <c r="DW9" s="177"/>
      <c r="DX9" s="177"/>
      <c r="DY9" s="177"/>
      <c r="DZ9" s="177"/>
      <c r="EA9" s="177"/>
      <c r="EB9" s="177"/>
      <c r="EC9" s="177"/>
      <c r="ED9" s="177"/>
      <c r="EE9" s="177"/>
      <c r="EF9" s="177"/>
      <c r="EG9" s="177"/>
      <c r="EH9" s="177"/>
      <c r="EI9" s="177"/>
      <c r="EJ9" s="177"/>
      <c r="EK9" s="177"/>
      <c r="EL9" s="177"/>
      <c r="EM9" s="177"/>
      <c r="EN9" s="177"/>
      <c r="EO9" s="177"/>
      <c r="EP9" s="177"/>
      <c r="EQ9" s="177"/>
      <c r="ER9" s="177"/>
      <c r="ES9" s="177"/>
      <c r="ET9" s="177"/>
      <c r="EU9" s="177"/>
      <c r="EV9" s="177"/>
      <c r="EW9" s="177"/>
      <c r="EX9" s="177"/>
      <c r="EY9" s="177"/>
      <c r="EZ9" s="177"/>
      <c r="FA9" s="177"/>
      <c r="FB9" s="177"/>
      <c r="FC9" s="177"/>
      <c r="FD9" s="177"/>
      <c r="FE9" s="177"/>
      <c r="FF9" s="177"/>
      <c r="FG9" s="177"/>
      <c r="FH9" s="177"/>
      <c r="FI9" s="177"/>
      <c r="FJ9" s="177"/>
      <c r="FK9" s="177"/>
      <c r="FL9" s="177"/>
      <c r="FM9" s="177"/>
      <c r="FN9" s="177"/>
      <c r="FO9" s="177"/>
      <c r="FP9" s="177"/>
      <c r="FQ9" s="177"/>
      <c r="FR9" s="177"/>
      <c r="FS9" s="177"/>
      <c r="FT9" s="177"/>
      <c r="FU9" s="177"/>
      <c r="FV9" s="177"/>
      <c r="FW9" s="177"/>
      <c r="FX9" s="177"/>
      <c r="FY9" s="177"/>
      <c r="FZ9" s="177"/>
      <c r="GA9" s="177"/>
      <c r="GB9" s="177"/>
      <c r="GC9" s="177"/>
      <c r="GD9" s="177"/>
      <c r="GE9" s="177"/>
      <c r="GF9" s="177"/>
      <c r="GG9" s="177"/>
      <c r="GH9" s="177"/>
      <c r="GI9" s="177"/>
      <c r="GJ9" s="177"/>
      <c r="GK9" s="177"/>
      <c r="GL9" s="177"/>
      <c r="GM9" s="177"/>
      <c r="GN9" s="177"/>
      <c r="GO9" s="177"/>
      <c r="GP9" s="177"/>
      <c r="GQ9" s="177"/>
      <c r="GR9" s="177"/>
      <c r="GS9" s="177"/>
      <c r="GT9" s="177"/>
      <c r="GU9" s="177"/>
      <c r="GV9" s="177"/>
      <c r="GW9" s="177"/>
      <c r="GX9" s="177"/>
      <c r="GY9" s="177"/>
      <c r="GZ9" s="177"/>
      <c r="HA9" s="177"/>
      <c r="HB9" s="177"/>
      <c r="HC9" s="177"/>
      <c r="HD9" s="177"/>
      <c r="HE9" s="177"/>
      <c r="HF9" s="177"/>
      <c r="HG9" s="177"/>
      <c r="HH9" s="177"/>
      <c r="HI9" s="177"/>
      <c r="HJ9" s="177"/>
      <c r="HK9" s="177"/>
      <c r="HL9" s="177"/>
      <c r="HM9" s="177"/>
      <c r="HN9" s="177"/>
      <c r="HO9" s="177"/>
      <c r="HP9" s="177"/>
      <c r="HQ9" s="177"/>
      <c r="HR9" s="177"/>
      <c r="HS9" s="177"/>
      <c r="HT9" s="177"/>
      <c r="HU9" s="177"/>
      <c r="HV9" s="177"/>
      <c r="HW9" s="177"/>
      <c r="HX9" s="177"/>
      <c r="HY9" s="177"/>
      <c r="HZ9" s="177"/>
      <c r="IA9" s="177"/>
      <c r="IB9" s="177"/>
      <c r="IC9" s="177"/>
      <c r="ID9" s="177"/>
      <c r="IE9" s="177"/>
      <c r="IF9" s="177"/>
      <c r="IG9" s="177"/>
      <c r="IH9" s="177"/>
      <c r="II9" s="177"/>
      <c r="IJ9" s="177"/>
      <c r="IK9" s="177"/>
      <c r="IL9" s="177"/>
      <c r="IM9" s="177"/>
      <c r="IN9" s="177"/>
      <c r="IO9" s="177"/>
      <c r="IP9" s="177"/>
      <c r="IQ9" s="177"/>
      <c r="IR9" s="177"/>
      <c r="IS9" s="177"/>
      <c r="IT9" s="177"/>
      <c r="IU9" s="177"/>
      <c r="IV9" s="177"/>
      <c r="IW9" s="177"/>
      <c r="IX9" s="177"/>
      <c r="IY9" s="177"/>
      <c r="IZ9" s="177"/>
      <c r="JA9" s="177"/>
      <c r="JB9" s="177"/>
      <c r="JC9" s="177"/>
      <c r="JD9" s="177"/>
      <c r="JE9" s="177"/>
      <c r="JF9" s="177"/>
      <c r="JG9" s="177"/>
      <c r="JH9" s="177"/>
      <c r="JI9" s="177"/>
      <c r="JJ9" s="177"/>
      <c r="JK9" s="177"/>
      <c r="JL9" s="177"/>
      <c r="JM9" s="177"/>
      <c r="JN9" s="177"/>
      <c r="JO9" s="177"/>
      <c r="JP9" s="177"/>
      <c r="JQ9" s="177"/>
      <c r="JR9" s="177"/>
      <c r="JS9" s="177"/>
      <c r="JT9" s="177"/>
      <c r="JU9" s="177"/>
      <c r="JV9" s="177"/>
      <c r="JW9" s="177"/>
      <c r="JX9" s="177"/>
      <c r="JY9" s="177"/>
      <c r="JZ9" s="177"/>
      <c r="KA9" s="177"/>
      <c r="KB9" s="177"/>
      <c r="KC9" s="177"/>
      <c r="KD9" s="177"/>
      <c r="KE9" s="177"/>
      <c r="KF9" s="177"/>
      <c r="KG9" s="177"/>
      <c r="KH9" s="177"/>
      <c r="KI9" s="177"/>
      <c r="KJ9" s="177"/>
      <c r="KK9" s="177"/>
      <c r="KL9" s="177"/>
      <c r="KM9" s="177"/>
      <c r="KN9" s="177"/>
      <c r="KO9" s="177"/>
      <c r="KP9" s="177"/>
      <c r="KQ9" s="177"/>
      <c r="KR9" s="177"/>
      <c r="KS9" s="177"/>
      <c r="KT9" s="177"/>
      <c r="KU9" s="177"/>
      <c r="KV9" s="177"/>
      <c r="KW9" s="177"/>
      <c r="KX9" s="177"/>
      <c r="KY9" s="177"/>
      <c r="KZ9" s="177"/>
      <c r="LA9" s="177"/>
      <c r="LB9" s="177"/>
      <c r="LC9" s="177"/>
      <c r="LD9" s="177"/>
      <c r="LE9" s="177"/>
      <c r="LF9" s="177"/>
      <c r="LG9" s="177"/>
      <c r="LH9" s="177"/>
      <c r="LI9" s="177"/>
      <c r="LJ9" s="177"/>
      <c r="LK9" s="177"/>
      <c r="LL9" s="177"/>
      <c r="LM9" s="177"/>
      <c r="LN9" s="177"/>
      <c r="LO9" s="177"/>
      <c r="LP9" s="177"/>
      <c r="LQ9" s="177"/>
      <c r="LR9" s="177"/>
      <c r="LS9" s="177"/>
      <c r="LT9" s="177"/>
      <c r="LU9" s="177"/>
      <c r="LV9" s="177"/>
      <c r="LW9" s="177"/>
      <c r="LX9" s="177"/>
      <c r="LY9" s="177"/>
      <c r="LZ9" s="177"/>
      <c r="MA9" s="177"/>
      <c r="MB9" s="177"/>
      <c r="MC9" s="177"/>
      <c r="MD9" s="177"/>
      <c r="ME9" s="177"/>
      <c r="MF9" s="177"/>
      <c r="MG9" s="177"/>
      <c r="MH9" s="177"/>
      <c r="MI9" s="177"/>
      <c r="MJ9" s="177"/>
      <c r="MK9" s="177"/>
      <c r="ML9" s="177"/>
      <c r="MM9" s="177"/>
      <c r="MN9" s="177"/>
      <c r="MO9" s="177"/>
      <c r="MP9" s="177"/>
      <c r="MQ9" s="177"/>
      <c r="MR9" s="177"/>
      <c r="MS9" s="177"/>
      <c r="MT9" s="177"/>
      <c r="MU9" s="177"/>
      <c r="MV9" s="177"/>
      <c r="MW9" s="177"/>
      <c r="MX9" s="177"/>
      <c r="MY9" s="177"/>
      <c r="MZ9" s="177"/>
      <c r="NA9" s="177"/>
      <c r="NB9" s="177"/>
      <c r="NC9" s="177"/>
      <c r="ND9" s="177"/>
      <c r="NE9" s="177"/>
      <c r="NF9" s="177"/>
      <c r="NG9" s="177"/>
      <c r="NH9" s="177"/>
      <c r="NI9" s="177"/>
      <c r="NJ9" s="177"/>
      <c r="NK9" s="177"/>
      <c r="NL9" s="177"/>
      <c r="NM9" s="177"/>
      <c r="NN9" s="177"/>
      <c r="NO9" s="177"/>
      <c r="NP9" s="177"/>
      <c r="NQ9" s="177"/>
      <c r="NR9" s="177"/>
      <c r="NS9" s="177"/>
      <c r="NT9" s="177"/>
      <c r="NU9" s="177"/>
      <c r="NV9" s="177"/>
      <c r="NW9" s="177"/>
      <c r="NX9" s="177"/>
      <c r="NY9" s="177"/>
      <c r="NZ9" s="177"/>
      <c r="OA9" s="177"/>
      <c r="OB9" s="177"/>
      <c r="OC9" s="177"/>
      <c r="OD9" s="177"/>
      <c r="OE9" s="177"/>
      <c r="OF9" s="177"/>
      <c r="OG9" s="177"/>
      <c r="OH9" s="177"/>
      <c r="OI9" s="177"/>
      <c r="OJ9" s="177"/>
      <c r="OK9" s="177"/>
      <c r="OL9" s="177"/>
      <c r="OM9" s="177"/>
      <c r="ON9" s="177"/>
      <c r="OO9" s="177"/>
      <c r="OP9" s="177"/>
      <c r="OQ9" s="177"/>
      <c r="OR9" s="177"/>
      <c r="OS9" s="177"/>
      <c r="OT9" s="177"/>
      <c r="OU9" s="177"/>
      <c r="OV9" s="177"/>
      <c r="OW9" s="177"/>
      <c r="OX9" s="177"/>
      <c r="OY9" s="177"/>
      <c r="OZ9" s="177"/>
      <c r="PA9" s="177"/>
      <c r="PB9" s="177"/>
      <c r="PC9" s="177"/>
      <c r="PD9" s="177"/>
      <c r="PE9" s="177"/>
      <c r="PF9" s="177"/>
      <c r="PG9" s="177"/>
      <c r="PH9" s="177"/>
      <c r="PI9" s="177"/>
      <c r="PJ9" s="177"/>
      <c r="PK9" s="177"/>
      <c r="PL9" s="177"/>
      <c r="PM9" s="177"/>
      <c r="PN9" s="177"/>
      <c r="PO9" s="177"/>
      <c r="PP9" s="177"/>
      <c r="PQ9" s="177"/>
      <c r="PR9" s="177"/>
      <c r="PS9" s="177"/>
      <c r="PT9" s="177"/>
      <c r="PU9" s="177"/>
      <c r="PV9" s="177"/>
      <c r="PW9" s="177"/>
      <c r="PX9" s="177"/>
      <c r="PY9" s="177"/>
      <c r="PZ9" s="177"/>
      <c r="QA9" s="177"/>
      <c r="QB9" s="177"/>
      <c r="QC9" s="177"/>
      <c r="QD9" s="177"/>
      <c r="QE9" s="177"/>
      <c r="QF9" s="177"/>
      <c r="QG9" s="177"/>
      <c r="QH9" s="177"/>
      <c r="QI9" s="177"/>
      <c r="QJ9" s="177"/>
      <c r="QK9" s="177"/>
      <c r="QL9" s="177"/>
      <c r="QM9" s="177"/>
      <c r="QN9" s="177"/>
      <c r="QO9" s="177"/>
      <c r="QP9" s="177"/>
      <c r="QQ9" s="177"/>
      <c r="QR9" s="177"/>
      <c r="QS9" s="177"/>
      <c r="QT9" s="177"/>
      <c r="QU9" s="177"/>
      <c r="QV9" s="177"/>
      <c r="QW9" s="177"/>
      <c r="QX9" s="177"/>
      <c r="QY9" s="177"/>
      <c r="QZ9" s="177"/>
      <c r="RA9" s="177"/>
      <c r="RB9" s="177"/>
      <c r="RC9" s="177"/>
      <c r="RD9" s="177"/>
      <c r="RE9" s="177"/>
      <c r="RF9" s="177"/>
      <c r="RG9" s="177"/>
      <c r="RH9" s="177"/>
      <c r="RI9" s="177"/>
      <c r="RJ9" s="177"/>
      <c r="RK9" s="177"/>
      <c r="RL9" s="177"/>
      <c r="RM9" s="177"/>
      <c r="RN9" s="177"/>
      <c r="RO9" s="177"/>
      <c r="RP9" s="177"/>
      <c r="RQ9" s="177"/>
      <c r="RR9" s="177"/>
      <c r="RS9" s="177"/>
      <c r="RT9" s="177"/>
      <c r="RU9" s="177"/>
      <c r="RV9" s="177"/>
      <c r="RW9" s="177"/>
      <c r="RX9" s="177"/>
      <c r="RY9" s="177"/>
      <c r="RZ9" s="177"/>
      <c r="SA9" s="177"/>
      <c r="SB9" s="177"/>
      <c r="SC9" s="177"/>
      <c r="SD9" s="177"/>
      <c r="SE9" s="177"/>
      <c r="SF9" s="177"/>
      <c r="SG9" s="177"/>
      <c r="SH9" s="177"/>
      <c r="SI9" s="177"/>
      <c r="SJ9" s="177"/>
      <c r="SK9" s="177"/>
      <c r="SL9" s="177"/>
      <c r="SM9" s="177"/>
      <c r="SN9" s="177"/>
      <c r="SO9" s="177"/>
      <c r="SP9" s="177"/>
      <c r="SQ9" s="177"/>
      <c r="SR9" s="177"/>
      <c r="SS9" s="177"/>
      <c r="ST9" s="177"/>
      <c r="SU9" s="177"/>
      <c r="SV9" s="177"/>
      <c r="SW9" s="177"/>
      <c r="SX9" s="177"/>
      <c r="SY9" s="177"/>
      <c r="SZ9" s="177"/>
      <c r="TA9" s="177"/>
      <c r="TB9" s="177"/>
      <c r="TC9" s="177"/>
      <c r="TD9" s="177"/>
      <c r="TE9" s="177"/>
      <c r="TF9" s="177"/>
      <c r="TG9" s="177"/>
      <c r="TH9" s="177"/>
      <c r="TI9" s="177"/>
      <c r="TJ9" s="177"/>
      <c r="TK9" s="177"/>
      <c r="TL9" s="177"/>
      <c r="TM9" s="177"/>
      <c r="TN9" s="177"/>
      <c r="TO9" s="177"/>
      <c r="TP9" s="177"/>
      <c r="TQ9" s="177"/>
      <c r="TR9" s="177"/>
      <c r="TS9" s="177"/>
      <c r="TT9" s="177"/>
      <c r="TU9" s="177"/>
      <c r="TV9" s="177"/>
      <c r="TW9" s="177"/>
      <c r="TX9" s="177"/>
      <c r="TY9" s="177"/>
      <c r="TZ9" s="177"/>
      <c r="UA9" s="177"/>
      <c r="UB9" s="177"/>
      <c r="UC9" s="177"/>
      <c r="UD9" s="177"/>
      <c r="UE9" s="177"/>
      <c r="UF9" s="177"/>
      <c r="UG9" s="177"/>
      <c r="UH9" s="177"/>
      <c r="UI9" s="177"/>
      <c r="UJ9" s="177"/>
      <c r="UK9" s="177"/>
      <c r="UL9" s="177"/>
      <c r="UM9" s="177"/>
      <c r="UN9" s="177"/>
      <c r="UO9" s="177"/>
      <c r="UP9" s="177"/>
      <c r="UQ9" s="177"/>
      <c r="UR9" s="177"/>
      <c r="US9" s="177"/>
      <c r="UT9" s="177"/>
      <c r="UU9" s="177"/>
      <c r="UV9" s="177"/>
      <c r="UW9" s="177"/>
      <c r="UX9" s="177"/>
      <c r="UY9" s="177"/>
      <c r="UZ9" s="177"/>
      <c r="VA9" s="177"/>
      <c r="VB9" s="177"/>
      <c r="VC9" s="177"/>
      <c r="VD9" s="177"/>
      <c r="VE9" s="177"/>
      <c r="VF9" s="177"/>
      <c r="VG9" s="177"/>
      <c r="VH9" s="177"/>
      <c r="VI9" s="177"/>
      <c r="VJ9" s="177"/>
      <c r="VK9" s="177"/>
      <c r="VL9" s="177"/>
      <c r="VM9" s="177"/>
      <c r="VN9" s="177"/>
      <c r="VO9" s="177"/>
      <c r="VP9" s="177"/>
      <c r="VQ9" s="177"/>
      <c r="VR9" s="177"/>
      <c r="VS9" s="177"/>
      <c r="VT9" s="177"/>
      <c r="VU9" s="177"/>
      <c r="VV9" s="177"/>
      <c r="VW9" s="177"/>
      <c r="VX9" s="177"/>
      <c r="VY9" s="177"/>
      <c r="VZ9" s="177"/>
      <c r="WA9" s="177"/>
      <c r="WB9" s="177"/>
      <c r="WC9" s="177"/>
      <c r="WD9" s="177"/>
      <c r="WE9" s="177"/>
      <c r="WF9" s="177"/>
      <c r="WG9" s="177"/>
      <c r="WH9" s="177"/>
      <c r="WI9" s="177"/>
      <c r="WJ9" s="177"/>
      <c r="WK9" s="177"/>
      <c r="WL9" s="177"/>
      <c r="WM9" s="177"/>
      <c r="WN9" s="177"/>
      <c r="WO9" s="177"/>
      <c r="WP9" s="177"/>
      <c r="WQ9" s="177"/>
      <c r="WR9" s="177"/>
      <c r="WS9" s="177"/>
      <c r="WT9" s="177"/>
      <c r="WU9" s="177"/>
      <c r="WV9" s="177"/>
      <c r="WW9" s="177"/>
      <c r="WX9" s="177"/>
      <c r="WY9" s="177"/>
      <c r="WZ9" s="177"/>
      <c r="XA9" s="177"/>
      <c r="XB9" s="177"/>
      <c r="XC9" s="177"/>
      <c r="XD9" s="177"/>
      <c r="XE9" s="177"/>
      <c r="XF9" s="177"/>
      <c r="XG9" s="177"/>
      <c r="XH9" s="177"/>
      <c r="XI9" s="177"/>
      <c r="XJ9" s="177"/>
      <c r="XK9" s="177"/>
      <c r="XL9" s="177"/>
      <c r="XM9" s="177"/>
      <c r="XN9" s="177"/>
      <c r="XO9" s="177"/>
      <c r="XP9" s="177"/>
      <c r="XQ9" s="177"/>
      <c r="XR9" s="177"/>
      <c r="XS9" s="177"/>
      <c r="XT9" s="177"/>
      <c r="XU9" s="177"/>
      <c r="XV9" s="177"/>
      <c r="XW9" s="177"/>
      <c r="XX9" s="177"/>
      <c r="XY9" s="177"/>
      <c r="XZ9" s="177"/>
      <c r="YA9" s="177"/>
      <c r="YB9" s="177"/>
      <c r="YC9" s="177"/>
      <c r="YD9" s="177"/>
      <c r="YE9" s="177"/>
      <c r="YF9" s="177"/>
      <c r="YG9" s="177"/>
      <c r="YH9" s="177"/>
      <c r="YI9" s="177"/>
      <c r="YJ9" s="177"/>
      <c r="YK9" s="177"/>
      <c r="YL9" s="177"/>
      <c r="YM9" s="177"/>
      <c r="YN9" s="177"/>
      <c r="YO9" s="177"/>
      <c r="YP9" s="177"/>
      <c r="YQ9" s="177"/>
      <c r="YR9" s="177"/>
      <c r="YS9" s="177"/>
      <c r="YT9" s="177"/>
      <c r="YU9" s="177"/>
      <c r="YV9" s="177"/>
      <c r="YW9" s="177"/>
      <c r="YX9" s="177"/>
      <c r="YY9" s="177"/>
      <c r="YZ9" s="177"/>
      <c r="ZA9" s="177"/>
      <c r="ZB9" s="177"/>
      <c r="ZC9" s="177"/>
      <c r="ZD9" s="177"/>
      <c r="ZE9" s="177"/>
      <c r="ZF9" s="177"/>
      <c r="ZG9" s="177"/>
      <c r="ZH9" s="177"/>
      <c r="ZI9" s="177"/>
      <c r="ZJ9" s="177"/>
      <c r="ZK9" s="177"/>
      <c r="ZL9" s="177"/>
      <c r="ZM9" s="177"/>
      <c r="ZN9" s="177"/>
      <c r="ZO9" s="177"/>
      <c r="ZP9" s="177"/>
      <c r="ZQ9" s="177"/>
      <c r="ZR9" s="177"/>
      <c r="ZS9" s="177"/>
      <c r="ZT9" s="177"/>
      <c r="ZU9" s="177"/>
      <c r="ZV9" s="177"/>
      <c r="ZW9" s="177"/>
      <c r="ZX9" s="177"/>
      <c r="ZY9" s="177"/>
      <c r="ZZ9" s="177"/>
      <c r="AAA9" s="177"/>
      <c r="AAB9" s="177"/>
      <c r="AAC9" s="177"/>
      <c r="AAD9" s="177"/>
      <c r="AAE9" s="177"/>
      <c r="AAF9" s="177"/>
      <c r="AAG9" s="177"/>
      <c r="AAH9" s="177"/>
      <c r="AAI9" s="177"/>
      <c r="AAJ9" s="177"/>
      <c r="AAK9" s="177"/>
      <c r="AAL9" s="177"/>
      <c r="AAM9" s="177"/>
      <c r="AAN9" s="177"/>
      <c r="AAO9" s="177"/>
      <c r="AAP9" s="177"/>
      <c r="AAQ9" s="177"/>
      <c r="AAR9" s="177"/>
      <c r="AAS9" s="177"/>
      <c r="AAT9" s="177"/>
      <c r="AAU9" s="177"/>
      <c r="AAV9" s="177"/>
      <c r="AAW9" s="177"/>
      <c r="AAX9" s="177"/>
      <c r="AAY9" s="177"/>
      <c r="AAZ9" s="177"/>
      <c r="ABA9" s="177"/>
      <c r="ABB9" s="177"/>
      <c r="ABC9" s="177"/>
      <c r="ABD9" s="177"/>
      <c r="ABE9" s="177"/>
      <c r="ABF9" s="177"/>
      <c r="ABG9" s="177"/>
      <c r="ABH9" s="177"/>
      <c r="ABI9" s="177"/>
      <c r="ABJ9" s="177"/>
      <c r="ABK9" s="177"/>
      <c r="ABL9" s="177"/>
      <c r="ABM9" s="177"/>
      <c r="ABN9" s="177"/>
      <c r="ABO9" s="177"/>
      <c r="ABP9" s="177"/>
      <c r="ABQ9" s="177"/>
      <c r="ABR9" s="177"/>
      <c r="ABS9" s="177"/>
      <c r="ABT9" s="177"/>
      <c r="ABU9" s="177"/>
      <c r="ABV9" s="177"/>
      <c r="ABW9" s="177"/>
      <c r="ABX9" s="177"/>
      <c r="ABY9" s="177"/>
      <c r="ABZ9" s="177"/>
      <c r="ACA9" s="177"/>
      <c r="ACB9" s="177"/>
      <c r="ACC9" s="177"/>
      <c r="ACD9" s="177"/>
      <c r="ACE9" s="177"/>
      <c r="ACF9" s="177"/>
      <c r="ACG9" s="177"/>
      <c r="ACH9" s="177"/>
      <c r="ACI9" s="177"/>
      <c r="ACJ9" s="177"/>
      <c r="ACK9" s="177"/>
      <c r="ACL9" s="177"/>
      <c r="ACM9" s="177"/>
      <c r="ACN9" s="177"/>
      <c r="ACO9" s="177"/>
      <c r="ACP9" s="177"/>
      <c r="ACQ9" s="177"/>
      <c r="ACR9" s="177"/>
      <c r="ACS9" s="177"/>
      <c r="ACT9" s="177"/>
      <c r="ACU9" s="177"/>
      <c r="ACV9" s="177"/>
      <c r="ACW9" s="177"/>
      <c r="ACX9" s="177"/>
      <c r="ACY9" s="177"/>
      <c r="ACZ9" s="177"/>
      <c r="ADA9" s="177"/>
      <c r="ADB9" s="177"/>
      <c r="ADC9" s="177"/>
      <c r="ADD9" s="177"/>
      <c r="ADE9" s="177"/>
      <c r="ADF9" s="177"/>
      <c r="ADG9" s="177"/>
      <c r="ADH9" s="177"/>
      <c r="ADI9" s="177"/>
      <c r="ADJ9" s="177"/>
      <c r="ADK9" s="177"/>
      <c r="ADL9" s="177"/>
      <c r="ADM9" s="177"/>
      <c r="ADN9" s="177"/>
      <c r="ADO9" s="177"/>
      <c r="ADP9" s="177"/>
      <c r="ADQ9" s="177"/>
      <c r="ADR9" s="177"/>
      <c r="ADS9" s="177"/>
      <c r="ADT9" s="177"/>
      <c r="ADU9" s="177"/>
      <c r="ADV9" s="177"/>
      <c r="ADW9" s="177"/>
      <c r="ADX9" s="177"/>
      <c r="ADY9" s="177"/>
      <c r="ADZ9" s="177"/>
      <c r="AEA9" s="177"/>
      <c r="AEB9" s="177"/>
      <c r="AEC9" s="177"/>
      <c r="AED9" s="177"/>
      <c r="AEE9" s="177"/>
      <c r="AEF9" s="177"/>
      <c r="AEG9" s="177"/>
      <c r="AEH9" s="177"/>
      <c r="AEI9" s="177"/>
      <c r="AEJ9" s="177"/>
      <c r="AEK9" s="177"/>
      <c r="AEL9" s="177"/>
      <c r="AEM9" s="177"/>
      <c r="AEN9" s="177"/>
      <c r="AEO9" s="177"/>
      <c r="AEP9" s="177"/>
      <c r="AEQ9" s="177"/>
      <c r="AER9" s="177"/>
      <c r="AES9" s="177"/>
      <c r="AET9" s="177"/>
      <c r="AEU9" s="177"/>
      <c r="AEV9" s="177"/>
      <c r="AEW9" s="177"/>
      <c r="AEX9" s="177"/>
      <c r="AEY9" s="177"/>
      <c r="AEZ9" s="177"/>
      <c r="AFA9" s="177"/>
      <c r="AFB9" s="177"/>
      <c r="AFC9" s="177"/>
      <c r="AFD9" s="177"/>
      <c r="AFE9" s="177"/>
      <c r="AFF9" s="177"/>
      <c r="AFG9" s="177"/>
      <c r="AFH9" s="177"/>
      <c r="AFI9" s="177"/>
      <c r="AFJ9" s="177"/>
      <c r="AFK9" s="177"/>
      <c r="AFL9" s="177"/>
      <c r="AFM9" s="177"/>
      <c r="AFN9" s="177"/>
      <c r="AFO9" s="177"/>
      <c r="AFP9" s="177"/>
      <c r="AFQ9" s="177"/>
      <c r="AFR9" s="177"/>
      <c r="AFS9" s="177"/>
      <c r="AFT9" s="177"/>
      <c r="AFU9" s="177"/>
      <c r="AFV9" s="177"/>
      <c r="AFW9" s="177"/>
      <c r="AFX9" s="177"/>
      <c r="AFY9" s="177"/>
      <c r="AFZ9" s="177"/>
      <c r="AGA9" s="177"/>
      <c r="AGB9" s="177"/>
      <c r="AGC9" s="177"/>
      <c r="AGD9" s="177"/>
      <c r="AGE9" s="177"/>
      <c r="AGF9" s="177"/>
      <c r="AGG9" s="177"/>
      <c r="AGH9" s="177"/>
      <c r="AGI9" s="177"/>
      <c r="AGJ9" s="177"/>
      <c r="AGK9" s="177"/>
      <c r="AGL9" s="177"/>
      <c r="AGM9" s="177"/>
      <c r="AGN9" s="177"/>
      <c r="AGO9" s="177"/>
      <c r="AGP9" s="177"/>
      <c r="AGQ9" s="177"/>
      <c r="AGR9" s="177"/>
      <c r="AGS9" s="177"/>
      <c r="AGT9" s="177"/>
      <c r="AGU9" s="177"/>
      <c r="AGV9" s="177"/>
      <c r="AGW9" s="177"/>
      <c r="AGX9" s="177"/>
      <c r="AGY9" s="177"/>
      <c r="AGZ9" s="177"/>
      <c r="AHA9" s="177"/>
      <c r="AHB9" s="177"/>
      <c r="AHC9" s="177"/>
      <c r="AHD9" s="177"/>
      <c r="AHE9" s="177"/>
      <c r="AHF9" s="177"/>
      <c r="AHG9" s="177"/>
      <c r="AHH9" s="177"/>
      <c r="AHI9" s="177"/>
      <c r="AHJ9" s="177"/>
      <c r="AHK9" s="177"/>
      <c r="AHL9" s="177"/>
      <c r="AHM9" s="177"/>
      <c r="AHN9" s="177"/>
      <c r="AHO9" s="177"/>
      <c r="AHP9" s="177"/>
      <c r="AHQ9" s="177"/>
      <c r="AHR9" s="177"/>
      <c r="AHS9" s="177"/>
      <c r="AHT9" s="177"/>
      <c r="AHU9" s="177"/>
      <c r="AHV9" s="177"/>
      <c r="AHW9" s="177"/>
      <c r="AHX9" s="177"/>
      <c r="AHY9" s="177"/>
      <c r="AHZ9" s="177"/>
      <c r="AIA9" s="177"/>
      <c r="AIB9" s="177"/>
      <c r="AIC9" s="177"/>
      <c r="AID9" s="177"/>
      <c r="AIE9" s="177"/>
      <c r="AIF9" s="177"/>
      <c r="AIG9" s="177"/>
      <c r="AIH9" s="177"/>
      <c r="AII9" s="177"/>
      <c r="AIJ9" s="177"/>
      <c r="AIK9" s="177"/>
      <c r="AIL9" s="177"/>
      <c r="AIM9" s="177"/>
      <c r="AIN9" s="177"/>
      <c r="AIO9" s="177"/>
      <c r="AIP9" s="177"/>
      <c r="AIQ9" s="177"/>
      <c r="AIR9" s="177"/>
      <c r="AIS9" s="177"/>
      <c r="AIT9" s="177"/>
      <c r="AIU9" s="177"/>
      <c r="AIV9" s="177"/>
      <c r="AIW9" s="177"/>
      <c r="AIX9" s="177"/>
      <c r="AIY9" s="177"/>
      <c r="AIZ9" s="177"/>
      <c r="AJA9" s="177"/>
      <c r="AJB9" s="177"/>
      <c r="AJC9" s="177"/>
      <c r="AJD9" s="177"/>
      <c r="AJE9" s="177"/>
      <c r="AJF9" s="177"/>
      <c r="AJG9" s="177"/>
      <c r="AJH9" s="177"/>
      <c r="AJI9" s="177"/>
      <c r="AJJ9" s="177"/>
      <c r="AJK9" s="177"/>
      <c r="AJL9" s="177"/>
      <c r="AJM9" s="177"/>
      <c r="AJN9" s="177"/>
      <c r="AJO9" s="177"/>
      <c r="AJP9" s="177"/>
      <c r="AJQ9" s="177"/>
      <c r="AJR9" s="177"/>
      <c r="AJS9" s="177"/>
      <c r="AJT9" s="177"/>
      <c r="AJU9" s="177"/>
      <c r="AJV9" s="177"/>
      <c r="AJW9" s="177"/>
      <c r="AJX9" s="177"/>
      <c r="AJY9" s="177"/>
      <c r="AJZ9" s="177"/>
      <c r="AKA9" s="177"/>
      <c r="AKB9" s="177"/>
      <c r="AKC9" s="177"/>
      <c r="AKD9" s="177"/>
      <c r="AKE9" s="177"/>
      <c r="AKF9" s="177"/>
      <c r="AKG9" s="177"/>
      <c r="AKH9" s="177"/>
      <c r="AKI9" s="177"/>
      <c r="AKJ9" s="177"/>
      <c r="AKK9" s="177"/>
      <c r="AKL9" s="177"/>
      <c r="AKM9" s="177"/>
      <c r="AKN9" s="177"/>
      <c r="AKO9" s="177"/>
      <c r="AKP9" s="177"/>
      <c r="AKQ9" s="177"/>
      <c r="AKR9" s="177"/>
      <c r="AKS9" s="177"/>
      <c r="AKT9" s="177"/>
      <c r="AKU9" s="177"/>
      <c r="AKV9" s="177"/>
      <c r="AKW9" s="177"/>
      <c r="AKX9" s="177"/>
      <c r="AKY9" s="177"/>
      <c r="AKZ9" s="177"/>
      <c r="ALA9" s="177"/>
      <c r="ALB9" s="177"/>
      <c r="ALC9" s="177"/>
      <c r="ALD9" s="177"/>
      <c r="ALE9" s="177"/>
      <c r="ALF9" s="177"/>
      <c r="ALG9" s="177"/>
      <c r="ALH9" s="177"/>
      <c r="ALI9" s="177"/>
      <c r="ALJ9" s="177"/>
      <c r="ALK9" s="177"/>
      <c r="ALL9" s="177"/>
      <c r="ALM9" s="177"/>
      <c r="ALN9" s="177"/>
      <c r="ALO9" s="177"/>
      <c r="ALP9" s="177"/>
      <c r="ALQ9" s="177"/>
      <c r="ALR9" s="177"/>
      <c r="ALS9" s="177"/>
      <c r="ALT9" s="177"/>
      <c r="ALU9" s="177"/>
    </row>
    <row r="10" spans="1:1009" ht="24.95" customHeight="1" thickBot="1" x14ac:dyDescent="0.25">
      <c r="B10" s="307" t="s">
        <v>42</v>
      </c>
      <c r="C10" s="998" t="s">
        <v>316</v>
      </c>
      <c r="D10" s="999"/>
      <c r="E10" s="999"/>
      <c r="F10" s="999"/>
      <c r="G10" s="999"/>
      <c r="H10" s="999"/>
    </row>
    <row r="12" spans="1:1009" ht="13.5" thickBot="1" x14ac:dyDescent="0.25">
      <c r="A12" s="985" t="s">
        <v>9</v>
      </c>
      <c r="B12" s="985"/>
      <c r="C12" s="985"/>
      <c r="D12" s="985"/>
      <c r="E12" s="985"/>
      <c r="F12" s="308"/>
      <c r="G12" s="308"/>
      <c r="H12" s="308"/>
    </row>
    <row r="13" spans="1:1009" s="1" customFormat="1" ht="45" customHeight="1" thickTop="1" x14ac:dyDescent="0.2">
      <c r="A13" s="986"/>
      <c r="B13" s="986"/>
      <c r="C13" s="986"/>
      <c r="D13" s="987"/>
      <c r="E13" s="993" t="s">
        <v>342</v>
      </c>
      <c r="F13" s="994"/>
      <c r="G13" s="977" t="s">
        <v>192</v>
      </c>
      <c r="H13" s="97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c r="FU13" s="177"/>
      <c r="FV13" s="177"/>
      <c r="FW13" s="177"/>
      <c r="FX13" s="177"/>
      <c r="FY13" s="177"/>
      <c r="FZ13" s="177"/>
      <c r="GA13" s="177"/>
      <c r="GB13" s="177"/>
      <c r="GC13" s="177"/>
      <c r="GD13" s="177"/>
      <c r="GE13" s="177"/>
      <c r="GF13" s="177"/>
      <c r="GG13" s="177"/>
      <c r="GH13" s="177"/>
      <c r="GI13" s="177"/>
      <c r="GJ13" s="177"/>
      <c r="GK13" s="177"/>
      <c r="GL13" s="177"/>
      <c r="GM13" s="177"/>
      <c r="GN13" s="177"/>
      <c r="GO13" s="177"/>
      <c r="GP13" s="177"/>
      <c r="GQ13" s="177"/>
      <c r="GR13" s="177"/>
      <c r="GS13" s="177"/>
      <c r="GT13" s="177"/>
      <c r="GU13" s="177"/>
      <c r="GV13" s="177"/>
      <c r="GW13" s="177"/>
      <c r="GX13" s="177"/>
      <c r="GY13" s="177"/>
      <c r="GZ13" s="177"/>
      <c r="HA13" s="177"/>
      <c r="HB13" s="177"/>
      <c r="HC13" s="177"/>
      <c r="HD13" s="177"/>
      <c r="HE13" s="177"/>
      <c r="HF13" s="177"/>
      <c r="HG13" s="177"/>
      <c r="HH13" s="177"/>
      <c r="HI13" s="177"/>
      <c r="HJ13" s="177"/>
      <c r="HK13" s="177"/>
      <c r="HL13" s="177"/>
      <c r="HM13" s="177"/>
      <c r="HN13" s="177"/>
      <c r="HO13" s="177"/>
      <c r="HP13" s="177"/>
      <c r="HQ13" s="177"/>
      <c r="HR13" s="177"/>
      <c r="HS13" s="177"/>
      <c r="HT13" s="177"/>
      <c r="HU13" s="177"/>
      <c r="HV13" s="177"/>
      <c r="HW13" s="177"/>
      <c r="HX13" s="177"/>
      <c r="HY13" s="177"/>
      <c r="HZ13" s="177"/>
      <c r="IA13" s="177"/>
      <c r="IB13" s="177"/>
      <c r="IC13" s="177"/>
      <c r="ID13" s="177"/>
      <c r="IE13" s="177"/>
      <c r="IF13" s="177"/>
      <c r="IG13" s="177"/>
      <c r="IH13" s="177"/>
      <c r="II13" s="177"/>
      <c r="IJ13" s="177"/>
      <c r="IK13" s="177"/>
      <c r="IL13" s="177"/>
      <c r="IM13" s="177"/>
      <c r="IN13" s="177"/>
      <c r="IO13" s="177"/>
      <c r="IP13" s="177"/>
      <c r="IQ13" s="177"/>
      <c r="IR13" s="177"/>
      <c r="IS13" s="177"/>
      <c r="IT13" s="177"/>
      <c r="IU13" s="177"/>
      <c r="IV13" s="177"/>
      <c r="IW13" s="177"/>
      <c r="IX13" s="177"/>
      <c r="IY13" s="177"/>
      <c r="IZ13" s="177"/>
      <c r="JA13" s="177"/>
      <c r="JB13" s="177"/>
      <c r="JC13" s="177"/>
      <c r="JD13" s="177"/>
      <c r="JE13" s="177"/>
      <c r="JF13" s="177"/>
      <c r="JG13" s="177"/>
      <c r="JH13" s="177"/>
      <c r="JI13" s="177"/>
      <c r="JJ13" s="177"/>
      <c r="JK13" s="177"/>
      <c r="JL13" s="177"/>
      <c r="JM13" s="177"/>
      <c r="JN13" s="177"/>
      <c r="JO13" s="177"/>
      <c r="JP13" s="177"/>
      <c r="JQ13" s="177"/>
      <c r="JR13" s="177"/>
      <c r="JS13" s="177"/>
      <c r="JT13" s="177"/>
      <c r="JU13" s="177"/>
      <c r="JV13" s="177"/>
      <c r="JW13" s="177"/>
      <c r="JX13" s="177"/>
      <c r="JY13" s="177"/>
      <c r="JZ13" s="177"/>
      <c r="KA13" s="177"/>
      <c r="KB13" s="177"/>
      <c r="KC13" s="177"/>
      <c r="KD13" s="177"/>
      <c r="KE13" s="177"/>
      <c r="KF13" s="177"/>
      <c r="KG13" s="177"/>
      <c r="KH13" s="177"/>
      <c r="KI13" s="177"/>
      <c r="KJ13" s="177"/>
      <c r="KK13" s="177"/>
      <c r="KL13" s="177"/>
      <c r="KM13" s="177"/>
      <c r="KN13" s="177"/>
      <c r="KO13" s="177"/>
      <c r="KP13" s="177"/>
      <c r="KQ13" s="177"/>
      <c r="KR13" s="177"/>
      <c r="KS13" s="177"/>
      <c r="KT13" s="177"/>
      <c r="KU13" s="177"/>
      <c r="KV13" s="177"/>
      <c r="KW13" s="177"/>
      <c r="KX13" s="177"/>
      <c r="KY13" s="177"/>
      <c r="KZ13" s="177"/>
      <c r="LA13" s="177"/>
      <c r="LB13" s="177"/>
      <c r="LC13" s="177"/>
      <c r="LD13" s="177"/>
      <c r="LE13" s="177"/>
      <c r="LF13" s="177"/>
      <c r="LG13" s="177"/>
      <c r="LH13" s="177"/>
      <c r="LI13" s="177"/>
      <c r="LJ13" s="177"/>
      <c r="LK13" s="177"/>
      <c r="LL13" s="177"/>
      <c r="LM13" s="177"/>
      <c r="LN13" s="177"/>
      <c r="LO13" s="177"/>
      <c r="LP13" s="177"/>
      <c r="LQ13" s="177"/>
      <c r="LR13" s="177"/>
      <c r="LS13" s="177"/>
      <c r="LT13" s="177"/>
      <c r="LU13" s="177"/>
      <c r="LV13" s="177"/>
      <c r="LW13" s="177"/>
      <c r="LX13" s="177"/>
      <c r="LY13" s="177"/>
      <c r="LZ13" s="177"/>
      <c r="MA13" s="177"/>
      <c r="MB13" s="177"/>
      <c r="MC13" s="177"/>
      <c r="MD13" s="177"/>
      <c r="ME13" s="177"/>
      <c r="MF13" s="177"/>
      <c r="MG13" s="177"/>
      <c r="MH13" s="177"/>
      <c r="MI13" s="177"/>
      <c r="MJ13" s="177"/>
      <c r="MK13" s="177"/>
      <c r="ML13" s="177"/>
      <c r="MM13" s="177"/>
      <c r="MN13" s="177"/>
      <c r="MO13" s="177"/>
      <c r="MP13" s="177"/>
      <c r="MQ13" s="177"/>
      <c r="MR13" s="177"/>
      <c r="MS13" s="177"/>
      <c r="MT13" s="177"/>
      <c r="MU13" s="177"/>
      <c r="MV13" s="177"/>
      <c r="MW13" s="177"/>
      <c r="MX13" s="177"/>
      <c r="MY13" s="177"/>
      <c r="MZ13" s="177"/>
      <c r="NA13" s="177"/>
      <c r="NB13" s="177"/>
      <c r="NC13" s="177"/>
      <c r="ND13" s="177"/>
      <c r="NE13" s="177"/>
      <c r="NF13" s="177"/>
      <c r="NG13" s="177"/>
      <c r="NH13" s="177"/>
      <c r="NI13" s="177"/>
      <c r="NJ13" s="177"/>
      <c r="NK13" s="177"/>
      <c r="NL13" s="177"/>
      <c r="NM13" s="177"/>
      <c r="NN13" s="177"/>
      <c r="NO13" s="177"/>
      <c r="NP13" s="177"/>
      <c r="NQ13" s="177"/>
      <c r="NR13" s="177"/>
      <c r="NS13" s="177"/>
      <c r="NT13" s="177"/>
      <c r="NU13" s="177"/>
      <c r="NV13" s="177"/>
      <c r="NW13" s="177"/>
      <c r="NX13" s="177"/>
      <c r="NY13" s="177"/>
      <c r="NZ13" s="177"/>
      <c r="OA13" s="177"/>
      <c r="OB13" s="177"/>
      <c r="OC13" s="177"/>
      <c r="OD13" s="177"/>
      <c r="OE13" s="177"/>
      <c r="OF13" s="177"/>
      <c r="OG13" s="177"/>
      <c r="OH13" s="177"/>
      <c r="OI13" s="177"/>
      <c r="OJ13" s="177"/>
      <c r="OK13" s="177"/>
      <c r="OL13" s="177"/>
      <c r="OM13" s="177"/>
      <c r="ON13" s="177"/>
      <c r="OO13" s="177"/>
      <c r="OP13" s="177"/>
      <c r="OQ13" s="177"/>
      <c r="OR13" s="177"/>
      <c r="OS13" s="177"/>
      <c r="OT13" s="177"/>
      <c r="OU13" s="177"/>
      <c r="OV13" s="177"/>
      <c r="OW13" s="177"/>
      <c r="OX13" s="177"/>
      <c r="OY13" s="177"/>
      <c r="OZ13" s="177"/>
      <c r="PA13" s="177"/>
      <c r="PB13" s="177"/>
      <c r="PC13" s="177"/>
      <c r="PD13" s="177"/>
      <c r="PE13" s="177"/>
      <c r="PF13" s="177"/>
      <c r="PG13" s="177"/>
      <c r="PH13" s="177"/>
      <c r="PI13" s="177"/>
      <c r="PJ13" s="177"/>
      <c r="PK13" s="177"/>
      <c r="PL13" s="177"/>
      <c r="PM13" s="177"/>
      <c r="PN13" s="177"/>
      <c r="PO13" s="177"/>
      <c r="PP13" s="177"/>
      <c r="PQ13" s="177"/>
      <c r="PR13" s="177"/>
      <c r="PS13" s="177"/>
      <c r="PT13" s="177"/>
      <c r="PU13" s="177"/>
      <c r="PV13" s="177"/>
      <c r="PW13" s="177"/>
      <c r="PX13" s="177"/>
      <c r="PY13" s="177"/>
      <c r="PZ13" s="177"/>
      <c r="QA13" s="177"/>
      <c r="QB13" s="177"/>
      <c r="QC13" s="177"/>
      <c r="QD13" s="177"/>
      <c r="QE13" s="177"/>
      <c r="QF13" s="177"/>
      <c r="QG13" s="177"/>
      <c r="QH13" s="177"/>
      <c r="QI13" s="177"/>
      <c r="QJ13" s="177"/>
      <c r="QK13" s="177"/>
      <c r="QL13" s="177"/>
      <c r="QM13" s="177"/>
      <c r="QN13" s="177"/>
      <c r="QO13" s="177"/>
      <c r="QP13" s="177"/>
      <c r="QQ13" s="177"/>
      <c r="QR13" s="177"/>
      <c r="QS13" s="177"/>
      <c r="QT13" s="177"/>
      <c r="QU13" s="177"/>
      <c r="QV13" s="177"/>
      <c r="QW13" s="177"/>
      <c r="QX13" s="177"/>
      <c r="QY13" s="177"/>
      <c r="QZ13" s="177"/>
      <c r="RA13" s="177"/>
      <c r="RB13" s="177"/>
      <c r="RC13" s="177"/>
      <c r="RD13" s="177"/>
      <c r="RE13" s="177"/>
      <c r="RF13" s="177"/>
      <c r="RG13" s="177"/>
      <c r="RH13" s="177"/>
      <c r="RI13" s="177"/>
      <c r="RJ13" s="177"/>
      <c r="RK13" s="177"/>
      <c r="RL13" s="177"/>
      <c r="RM13" s="177"/>
      <c r="RN13" s="177"/>
      <c r="RO13" s="177"/>
      <c r="RP13" s="177"/>
      <c r="RQ13" s="177"/>
      <c r="RR13" s="177"/>
      <c r="RS13" s="177"/>
      <c r="RT13" s="177"/>
      <c r="RU13" s="177"/>
      <c r="RV13" s="177"/>
      <c r="RW13" s="177"/>
      <c r="RX13" s="177"/>
      <c r="RY13" s="177"/>
      <c r="RZ13" s="177"/>
      <c r="SA13" s="177"/>
      <c r="SB13" s="177"/>
      <c r="SC13" s="177"/>
      <c r="SD13" s="177"/>
      <c r="SE13" s="177"/>
      <c r="SF13" s="177"/>
      <c r="SG13" s="177"/>
      <c r="SH13" s="177"/>
      <c r="SI13" s="177"/>
      <c r="SJ13" s="177"/>
      <c r="SK13" s="177"/>
      <c r="SL13" s="177"/>
      <c r="SM13" s="177"/>
      <c r="SN13" s="177"/>
      <c r="SO13" s="177"/>
      <c r="SP13" s="177"/>
      <c r="SQ13" s="177"/>
      <c r="SR13" s="177"/>
      <c r="SS13" s="177"/>
      <c r="ST13" s="177"/>
      <c r="SU13" s="177"/>
      <c r="SV13" s="177"/>
      <c r="SW13" s="177"/>
      <c r="SX13" s="177"/>
      <c r="SY13" s="177"/>
      <c r="SZ13" s="177"/>
      <c r="TA13" s="177"/>
      <c r="TB13" s="177"/>
      <c r="TC13" s="177"/>
      <c r="TD13" s="177"/>
      <c r="TE13" s="177"/>
      <c r="TF13" s="177"/>
      <c r="TG13" s="177"/>
      <c r="TH13" s="177"/>
      <c r="TI13" s="177"/>
      <c r="TJ13" s="177"/>
      <c r="TK13" s="177"/>
      <c r="TL13" s="177"/>
      <c r="TM13" s="177"/>
      <c r="TN13" s="177"/>
      <c r="TO13" s="177"/>
      <c r="TP13" s="177"/>
      <c r="TQ13" s="177"/>
      <c r="TR13" s="177"/>
      <c r="TS13" s="177"/>
      <c r="TT13" s="177"/>
      <c r="TU13" s="177"/>
      <c r="TV13" s="177"/>
      <c r="TW13" s="177"/>
      <c r="TX13" s="177"/>
      <c r="TY13" s="177"/>
      <c r="TZ13" s="177"/>
      <c r="UA13" s="177"/>
      <c r="UB13" s="177"/>
      <c r="UC13" s="177"/>
      <c r="UD13" s="177"/>
      <c r="UE13" s="177"/>
      <c r="UF13" s="177"/>
      <c r="UG13" s="177"/>
      <c r="UH13" s="177"/>
      <c r="UI13" s="177"/>
      <c r="UJ13" s="177"/>
      <c r="UK13" s="177"/>
      <c r="UL13" s="177"/>
      <c r="UM13" s="177"/>
      <c r="UN13" s="177"/>
      <c r="UO13" s="177"/>
      <c r="UP13" s="177"/>
      <c r="UQ13" s="177"/>
      <c r="UR13" s="177"/>
      <c r="US13" s="177"/>
      <c r="UT13" s="177"/>
      <c r="UU13" s="177"/>
      <c r="UV13" s="177"/>
      <c r="UW13" s="177"/>
      <c r="UX13" s="177"/>
      <c r="UY13" s="177"/>
      <c r="UZ13" s="177"/>
      <c r="VA13" s="177"/>
      <c r="VB13" s="177"/>
      <c r="VC13" s="177"/>
      <c r="VD13" s="177"/>
      <c r="VE13" s="177"/>
      <c r="VF13" s="177"/>
      <c r="VG13" s="177"/>
      <c r="VH13" s="177"/>
      <c r="VI13" s="177"/>
      <c r="VJ13" s="177"/>
      <c r="VK13" s="177"/>
      <c r="VL13" s="177"/>
      <c r="VM13" s="177"/>
      <c r="VN13" s="177"/>
      <c r="VO13" s="177"/>
      <c r="VP13" s="177"/>
      <c r="VQ13" s="177"/>
      <c r="VR13" s="177"/>
      <c r="VS13" s="177"/>
      <c r="VT13" s="177"/>
      <c r="VU13" s="177"/>
      <c r="VV13" s="177"/>
      <c r="VW13" s="177"/>
      <c r="VX13" s="177"/>
      <c r="VY13" s="177"/>
      <c r="VZ13" s="177"/>
      <c r="WA13" s="177"/>
      <c r="WB13" s="177"/>
      <c r="WC13" s="177"/>
      <c r="WD13" s="177"/>
      <c r="WE13" s="177"/>
      <c r="WF13" s="177"/>
      <c r="WG13" s="177"/>
      <c r="WH13" s="177"/>
      <c r="WI13" s="177"/>
      <c r="WJ13" s="177"/>
      <c r="WK13" s="177"/>
      <c r="WL13" s="177"/>
      <c r="WM13" s="177"/>
      <c r="WN13" s="177"/>
      <c r="WO13" s="177"/>
      <c r="WP13" s="177"/>
      <c r="WQ13" s="177"/>
      <c r="WR13" s="177"/>
      <c r="WS13" s="177"/>
      <c r="WT13" s="177"/>
      <c r="WU13" s="177"/>
      <c r="WV13" s="177"/>
      <c r="WW13" s="177"/>
      <c r="WX13" s="177"/>
      <c r="WY13" s="177"/>
      <c r="WZ13" s="177"/>
      <c r="XA13" s="177"/>
      <c r="XB13" s="177"/>
      <c r="XC13" s="177"/>
      <c r="XD13" s="177"/>
      <c r="XE13" s="177"/>
      <c r="XF13" s="177"/>
      <c r="XG13" s="177"/>
      <c r="XH13" s="177"/>
      <c r="XI13" s="177"/>
      <c r="XJ13" s="177"/>
      <c r="XK13" s="177"/>
      <c r="XL13" s="177"/>
      <c r="XM13" s="177"/>
      <c r="XN13" s="177"/>
      <c r="XO13" s="177"/>
      <c r="XP13" s="177"/>
      <c r="XQ13" s="177"/>
      <c r="XR13" s="177"/>
      <c r="XS13" s="177"/>
      <c r="XT13" s="177"/>
      <c r="XU13" s="177"/>
      <c r="XV13" s="177"/>
      <c r="XW13" s="177"/>
      <c r="XX13" s="177"/>
      <c r="XY13" s="177"/>
      <c r="XZ13" s="177"/>
      <c r="YA13" s="177"/>
      <c r="YB13" s="177"/>
      <c r="YC13" s="177"/>
      <c r="YD13" s="177"/>
      <c r="YE13" s="177"/>
      <c r="YF13" s="177"/>
      <c r="YG13" s="177"/>
      <c r="YH13" s="177"/>
      <c r="YI13" s="177"/>
      <c r="YJ13" s="177"/>
      <c r="YK13" s="177"/>
      <c r="YL13" s="177"/>
      <c r="YM13" s="177"/>
      <c r="YN13" s="177"/>
      <c r="YO13" s="177"/>
      <c r="YP13" s="177"/>
      <c r="YQ13" s="177"/>
      <c r="YR13" s="177"/>
      <c r="YS13" s="177"/>
      <c r="YT13" s="177"/>
      <c r="YU13" s="177"/>
      <c r="YV13" s="177"/>
      <c r="YW13" s="177"/>
      <c r="YX13" s="177"/>
      <c r="YY13" s="177"/>
      <c r="YZ13" s="177"/>
      <c r="ZA13" s="177"/>
      <c r="ZB13" s="177"/>
      <c r="ZC13" s="177"/>
      <c r="ZD13" s="177"/>
      <c r="ZE13" s="177"/>
      <c r="ZF13" s="177"/>
      <c r="ZG13" s="177"/>
      <c r="ZH13" s="177"/>
      <c r="ZI13" s="177"/>
      <c r="ZJ13" s="177"/>
      <c r="ZK13" s="177"/>
      <c r="ZL13" s="177"/>
      <c r="ZM13" s="177"/>
      <c r="ZN13" s="177"/>
      <c r="ZO13" s="177"/>
      <c r="ZP13" s="177"/>
      <c r="ZQ13" s="177"/>
      <c r="ZR13" s="177"/>
      <c r="ZS13" s="177"/>
      <c r="ZT13" s="177"/>
      <c r="ZU13" s="177"/>
      <c r="ZV13" s="177"/>
      <c r="ZW13" s="177"/>
      <c r="ZX13" s="177"/>
      <c r="ZY13" s="177"/>
      <c r="ZZ13" s="177"/>
      <c r="AAA13" s="177"/>
      <c r="AAB13" s="177"/>
      <c r="AAC13" s="177"/>
      <c r="AAD13" s="177"/>
      <c r="AAE13" s="177"/>
      <c r="AAF13" s="177"/>
      <c r="AAG13" s="177"/>
      <c r="AAH13" s="177"/>
      <c r="AAI13" s="177"/>
      <c r="AAJ13" s="177"/>
      <c r="AAK13" s="177"/>
      <c r="AAL13" s="177"/>
      <c r="AAM13" s="177"/>
      <c r="AAN13" s="177"/>
      <c r="AAO13" s="177"/>
      <c r="AAP13" s="177"/>
      <c r="AAQ13" s="177"/>
      <c r="AAR13" s="177"/>
      <c r="AAS13" s="177"/>
      <c r="AAT13" s="177"/>
      <c r="AAU13" s="177"/>
      <c r="AAV13" s="177"/>
      <c r="AAW13" s="177"/>
      <c r="AAX13" s="177"/>
      <c r="AAY13" s="177"/>
      <c r="AAZ13" s="177"/>
      <c r="ABA13" s="177"/>
      <c r="ABB13" s="177"/>
      <c r="ABC13" s="177"/>
      <c r="ABD13" s="177"/>
      <c r="ABE13" s="177"/>
      <c r="ABF13" s="177"/>
      <c r="ABG13" s="177"/>
      <c r="ABH13" s="177"/>
      <c r="ABI13" s="177"/>
      <c r="ABJ13" s="177"/>
      <c r="ABK13" s="177"/>
      <c r="ABL13" s="177"/>
      <c r="ABM13" s="177"/>
      <c r="ABN13" s="177"/>
      <c r="ABO13" s="177"/>
      <c r="ABP13" s="177"/>
      <c r="ABQ13" s="177"/>
      <c r="ABR13" s="177"/>
      <c r="ABS13" s="177"/>
      <c r="ABT13" s="177"/>
      <c r="ABU13" s="177"/>
      <c r="ABV13" s="177"/>
      <c r="ABW13" s="177"/>
      <c r="ABX13" s="177"/>
      <c r="ABY13" s="177"/>
      <c r="ABZ13" s="177"/>
      <c r="ACA13" s="177"/>
      <c r="ACB13" s="177"/>
      <c r="ACC13" s="177"/>
      <c r="ACD13" s="177"/>
      <c r="ACE13" s="177"/>
      <c r="ACF13" s="177"/>
      <c r="ACG13" s="177"/>
      <c r="ACH13" s="177"/>
      <c r="ACI13" s="177"/>
      <c r="ACJ13" s="177"/>
      <c r="ACK13" s="177"/>
      <c r="ACL13" s="177"/>
      <c r="ACM13" s="177"/>
      <c r="ACN13" s="177"/>
      <c r="ACO13" s="177"/>
      <c r="ACP13" s="177"/>
      <c r="ACQ13" s="177"/>
      <c r="ACR13" s="177"/>
      <c r="ACS13" s="177"/>
      <c r="ACT13" s="177"/>
      <c r="ACU13" s="177"/>
      <c r="ACV13" s="177"/>
      <c r="ACW13" s="177"/>
      <c r="ACX13" s="177"/>
      <c r="ACY13" s="177"/>
      <c r="ACZ13" s="177"/>
      <c r="ADA13" s="177"/>
      <c r="ADB13" s="177"/>
      <c r="ADC13" s="177"/>
      <c r="ADD13" s="177"/>
      <c r="ADE13" s="177"/>
      <c r="ADF13" s="177"/>
      <c r="ADG13" s="177"/>
      <c r="ADH13" s="177"/>
      <c r="ADI13" s="177"/>
      <c r="ADJ13" s="177"/>
      <c r="ADK13" s="177"/>
      <c r="ADL13" s="177"/>
      <c r="ADM13" s="177"/>
      <c r="ADN13" s="177"/>
      <c r="ADO13" s="177"/>
      <c r="ADP13" s="177"/>
      <c r="ADQ13" s="177"/>
      <c r="ADR13" s="177"/>
      <c r="ADS13" s="177"/>
      <c r="ADT13" s="177"/>
      <c r="ADU13" s="177"/>
      <c r="ADV13" s="177"/>
      <c r="ADW13" s="177"/>
      <c r="ADX13" s="177"/>
      <c r="ADY13" s="177"/>
      <c r="ADZ13" s="177"/>
      <c r="AEA13" s="177"/>
      <c r="AEB13" s="177"/>
      <c r="AEC13" s="177"/>
      <c r="AED13" s="177"/>
      <c r="AEE13" s="177"/>
      <c r="AEF13" s="177"/>
      <c r="AEG13" s="177"/>
      <c r="AEH13" s="177"/>
      <c r="AEI13" s="177"/>
      <c r="AEJ13" s="177"/>
      <c r="AEK13" s="177"/>
      <c r="AEL13" s="177"/>
      <c r="AEM13" s="177"/>
      <c r="AEN13" s="177"/>
      <c r="AEO13" s="177"/>
      <c r="AEP13" s="177"/>
      <c r="AEQ13" s="177"/>
      <c r="AER13" s="177"/>
      <c r="AES13" s="177"/>
      <c r="AET13" s="177"/>
      <c r="AEU13" s="177"/>
      <c r="AEV13" s="177"/>
      <c r="AEW13" s="177"/>
      <c r="AEX13" s="177"/>
      <c r="AEY13" s="177"/>
      <c r="AEZ13" s="177"/>
      <c r="AFA13" s="177"/>
      <c r="AFB13" s="177"/>
      <c r="AFC13" s="177"/>
      <c r="AFD13" s="177"/>
      <c r="AFE13" s="177"/>
      <c r="AFF13" s="177"/>
      <c r="AFG13" s="177"/>
      <c r="AFH13" s="177"/>
      <c r="AFI13" s="177"/>
      <c r="AFJ13" s="177"/>
      <c r="AFK13" s="177"/>
      <c r="AFL13" s="177"/>
      <c r="AFM13" s="177"/>
      <c r="AFN13" s="177"/>
      <c r="AFO13" s="177"/>
      <c r="AFP13" s="177"/>
      <c r="AFQ13" s="177"/>
      <c r="AFR13" s="177"/>
      <c r="AFS13" s="177"/>
      <c r="AFT13" s="177"/>
      <c r="AFU13" s="177"/>
      <c r="AFV13" s="177"/>
      <c r="AFW13" s="177"/>
      <c r="AFX13" s="177"/>
      <c r="AFY13" s="177"/>
      <c r="AFZ13" s="177"/>
      <c r="AGA13" s="177"/>
      <c r="AGB13" s="177"/>
      <c r="AGC13" s="177"/>
      <c r="AGD13" s="177"/>
      <c r="AGE13" s="177"/>
      <c r="AGF13" s="177"/>
      <c r="AGG13" s="177"/>
      <c r="AGH13" s="177"/>
      <c r="AGI13" s="177"/>
      <c r="AGJ13" s="177"/>
      <c r="AGK13" s="177"/>
      <c r="AGL13" s="177"/>
      <c r="AGM13" s="177"/>
      <c r="AGN13" s="177"/>
      <c r="AGO13" s="177"/>
      <c r="AGP13" s="177"/>
      <c r="AGQ13" s="177"/>
      <c r="AGR13" s="177"/>
      <c r="AGS13" s="177"/>
      <c r="AGT13" s="177"/>
      <c r="AGU13" s="177"/>
      <c r="AGV13" s="177"/>
      <c r="AGW13" s="177"/>
      <c r="AGX13" s="177"/>
      <c r="AGY13" s="177"/>
      <c r="AGZ13" s="177"/>
      <c r="AHA13" s="177"/>
      <c r="AHB13" s="177"/>
      <c r="AHC13" s="177"/>
      <c r="AHD13" s="177"/>
      <c r="AHE13" s="177"/>
      <c r="AHF13" s="177"/>
      <c r="AHG13" s="177"/>
      <c r="AHH13" s="177"/>
      <c r="AHI13" s="177"/>
      <c r="AHJ13" s="177"/>
      <c r="AHK13" s="177"/>
      <c r="AHL13" s="177"/>
      <c r="AHM13" s="177"/>
      <c r="AHN13" s="177"/>
      <c r="AHO13" s="177"/>
      <c r="AHP13" s="177"/>
      <c r="AHQ13" s="177"/>
      <c r="AHR13" s="177"/>
      <c r="AHS13" s="177"/>
      <c r="AHT13" s="177"/>
      <c r="AHU13" s="177"/>
      <c r="AHV13" s="177"/>
      <c r="AHW13" s="177"/>
      <c r="AHX13" s="177"/>
      <c r="AHY13" s="177"/>
      <c r="AHZ13" s="177"/>
      <c r="AIA13" s="177"/>
      <c r="AIB13" s="177"/>
      <c r="AIC13" s="177"/>
      <c r="AID13" s="177"/>
      <c r="AIE13" s="177"/>
      <c r="AIF13" s="177"/>
      <c r="AIG13" s="177"/>
      <c r="AIH13" s="177"/>
      <c r="AII13" s="177"/>
      <c r="AIJ13" s="177"/>
      <c r="AIK13" s="177"/>
      <c r="AIL13" s="177"/>
      <c r="AIM13" s="177"/>
      <c r="AIN13" s="177"/>
      <c r="AIO13" s="177"/>
      <c r="AIP13" s="177"/>
      <c r="AIQ13" s="177"/>
      <c r="AIR13" s="177"/>
      <c r="AIS13" s="177"/>
      <c r="AIT13" s="177"/>
      <c r="AIU13" s="177"/>
      <c r="AIV13" s="177"/>
      <c r="AIW13" s="177"/>
      <c r="AIX13" s="177"/>
      <c r="AIY13" s="177"/>
      <c r="AIZ13" s="177"/>
      <c r="AJA13" s="177"/>
      <c r="AJB13" s="177"/>
      <c r="AJC13" s="177"/>
      <c r="AJD13" s="177"/>
      <c r="AJE13" s="177"/>
      <c r="AJF13" s="177"/>
      <c r="AJG13" s="177"/>
      <c r="AJH13" s="177"/>
      <c r="AJI13" s="177"/>
      <c r="AJJ13" s="177"/>
      <c r="AJK13" s="177"/>
      <c r="AJL13" s="177"/>
      <c r="AJM13" s="177"/>
      <c r="AJN13" s="177"/>
      <c r="AJO13" s="177"/>
      <c r="AJP13" s="177"/>
      <c r="AJQ13" s="177"/>
      <c r="AJR13" s="177"/>
      <c r="AJS13" s="177"/>
      <c r="AJT13" s="177"/>
      <c r="AJU13" s="177"/>
      <c r="AJV13" s="177"/>
      <c r="AJW13" s="177"/>
      <c r="AJX13" s="177"/>
      <c r="AJY13" s="177"/>
      <c r="AJZ13" s="177"/>
      <c r="AKA13" s="177"/>
      <c r="AKB13" s="177"/>
      <c r="AKC13" s="177"/>
      <c r="AKD13" s="177"/>
      <c r="AKE13" s="177"/>
      <c r="AKF13" s="177"/>
      <c r="AKG13" s="177"/>
      <c r="AKH13" s="177"/>
      <c r="AKI13" s="177"/>
      <c r="AKJ13" s="177"/>
      <c r="AKK13" s="177"/>
      <c r="AKL13" s="177"/>
      <c r="AKM13" s="177"/>
      <c r="AKN13" s="177"/>
      <c r="AKO13" s="177"/>
      <c r="AKP13" s="177"/>
      <c r="AKQ13" s="177"/>
      <c r="AKR13" s="177"/>
      <c r="AKS13" s="177"/>
      <c r="AKT13" s="177"/>
      <c r="AKU13" s="177"/>
      <c r="AKV13" s="177"/>
      <c r="AKW13" s="177"/>
      <c r="AKX13" s="177"/>
      <c r="AKY13" s="177"/>
      <c r="AKZ13" s="177"/>
      <c r="ALA13" s="177"/>
      <c r="ALB13" s="177"/>
      <c r="ALC13" s="177"/>
      <c r="ALD13" s="177"/>
      <c r="ALE13" s="177"/>
      <c r="ALF13" s="177"/>
      <c r="ALG13" s="177"/>
      <c r="ALH13" s="177"/>
      <c r="ALI13" s="177"/>
      <c r="ALJ13" s="177"/>
      <c r="ALK13" s="177"/>
      <c r="ALL13" s="177"/>
      <c r="ALM13" s="177"/>
      <c r="ALN13" s="177"/>
      <c r="ALO13" s="177"/>
      <c r="ALP13" s="177"/>
      <c r="ALQ13" s="177"/>
      <c r="ALR13" s="177"/>
      <c r="ALS13" s="177"/>
      <c r="ALT13" s="177"/>
      <c r="ALU13" s="177"/>
    </row>
    <row r="14" spans="1:1009" s="1" customFormat="1" ht="29.25" customHeight="1" x14ac:dyDescent="0.2">
      <c r="A14" s="988"/>
      <c r="B14" s="988"/>
      <c r="C14" s="988"/>
      <c r="D14" s="988"/>
      <c r="E14" s="995"/>
      <c r="F14" s="995"/>
      <c r="G14" s="979">
        <f>E14</f>
        <v>0</v>
      </c>
      <c r="H14" s="979"/>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c r="FU14" s="177"/>
      <c r="FV14" s="177"/>
      <c r="FW14" s="177"/>
      <c r="FX14" s="177"/>
      <c r="FY14" s="177"/>
      <c r="FZ14" s="177"/>
      <c r="GA14" s="177"/>
      <c r="GB14" s="177"/>
      <c r="GC14" s="177"/>
      <c r="GD14" s="177"/>
      <c r="GE14" s="177"/>
      <c r="GF14" s="177"/>
      <c r="GG14" s="177"/>
      <c r="GH14" s="177"/>
      <c r="GI14" s="177"/>
      <c r="GJ14" s="177"/>
      <c r="GK14" s="177"/>
      <c r="GL14" s="177"/>
      <c r="GM14" s="177"/>
      <c r="GN14" s="177"/>
      <c r="GO14" s="177"/>
      <c r="GP14" s="177"/>
      <c r="GQ14" s="177"/>
      <c r="GR14" s="177"/>
      <c r="GS14" s="177"/>
      <c r="GT14" s="177"/>
      <c r="GU14" s="177"/>
      <c r="GV14" s="177"/>
      <c r="GW14" s="177"/>
      <c r="GX14" s="177"/>
      <c r="GY14" s="177"/>
      <c r="GZ14" s="177"/>
      <c r="HA14" s="177"/>
      <c r="HB14" s="177"/>
      <c r="HC14" s="177"/>
      <c r="HD14" s="177"/>
      <c r="HE14" s="177"/>
      <c r="HF14" s="177"/>
      <c r="HG14" s="177"/>
      <c r="HH14" s="177"/>
      <c r="HI14" s="177"/>
      <c r="HJ14" s="177"/>
      <c r="HK14" s="177"/>
      <c r="HL14" s="177"/>
      <c r="HM14" s="177"/>
      <c r="HN14" s="177"/>
      <c r="HO14" s="177"/>
      <c r="HP14" s="177"/>
      <c r="HQ14" s="177"/>
      <c r="HR14" s="177"/>
      <c r="HS14" s="177"/>
      <c r="HT14" s="177"/>
      <c r="HU14" s="177"/>
      <c r="HV14" s="177"/>
      <c r="HW14" s="177"/>
      <c r="HX14" s="177"/>
      <c r="HY14" s="177"/>
      <c r="HZ14" s="177"/>
      <c r="IA14" s="177"/>
      <c r="IB14" s="177"/>
      <c r="IC14" s="177"/>
      <c r="ID14" s="177"/>
      <c r="IE14" s="177"/>
      <c r="IF14" s="177"/>
      <c r="IG14" s="177"/>
      <c r="IH14" s="177"/>
      <c r="II14" s="177"/>
      <c r="IJ14" s="177"/>
      <c r="IK14" s="177"/>
      <c r="IL14" s="177"/>
      <c r="IM14" s="177"/>
      <c r="IN14" s="177"/>
      <c r="IO14" s="177"/>
      <c r="IP14" s="177"/>
      <c r="IQ14" s="177"/>
      <c r="IR14" s="177"/>
      <c r="IS14" s="177"/>
      <c r="IT14" s="177"/>
      <c r="IU14" s="177"/>
      <c r="IV14" s="177"/>
      <c r="IW14" s="177"/>
      <c r="IX14" s="177"/>
      <c r="IY14" s="177"/>
      <c r="IZ14" s="177"/>
      <c r="JA14" s="177"/>
      <c r="JB14" s="177"/>
      <c r="JC14" s="177"/>
      <c r="JD14" s="177"/>
      <c r="JE14" s="177"/>
      <c r="JF14" s="177"/>
      <c r="JG14" s="177"/>
      <c r="JH14" s="177"/>
      <c r="JI14" s="177"/>
      <c r="JJ14" s="177"/>
      <c r="JK14" s="177"/>
      <c r="JL14" s="177"/>
      <c r="JM14" s="177"/>
      <c r="JN14" s="177"/>
      <c r="JO14" s="177"/>
      <c r="JP14" s="177"/>
      <c r="JQ14" s="177"/>
      <c r="JR14" s="177"/>
      <c r="JS14" s="177"/>
      <c r="JT14" s="177"/>
      <c r="JU14" s="177"/>
      <c r="JV14" s="177"/>
      <c r="JW14" s="177"/>
      <c r="JX14" s="177"/>
      <c r="JY14" s="177"/>
      <c r="JZ14" s="177"/>
      <c r="KA14" s="177"/>
      <c r="KB14" s="177"/>
      <c r="KC14" s="177"/>
      <c r="KD14" s="177"/>
      <c r="KE14" s="177"/>
      <c r="KF14" s="177"/>
      <c r="KG14" s="177"/>
      <c r="KH14" s="177"/>
      <c r="KI14" s="177"/>
      <c r="KJ14" s="177"/>
      <c r="KK14" s="177"/>
      <c r="KL14" s="177"/>
      <c r="KM14" s="177"/>
      <c r="KN14" s="177"/>
      <c r="KO14" s="177"/>
      <c r="KP14" s="177"/>
      <c r="KQ14" s="177"/>
      <c r="KR14" s="177"/>
      <c r="KS14" s="177"/>
      <c r="KT14" s="177"/>
      <c r="KU14" s="177"/>
      <c r="KV14" s="177"/>
      <c r="KW14" s="177"/>
      <c r="KX14" s="177"/>
      <c r="KY14" s="177"/>
      <c r="KZ14" s="177"/>
      <c r="LA14" s="177"/>
      <c r="LB14" s="177"/>
      <c r="LC14" s="177"/>
      <c r="LD14" s="177"/>
      <c r="LE14" s="177"/>
      <c r="LF14" s="177"/>
      <c r="LG14" s="177"/>
      <c r="LH14" s="177"/>
      <c r="LI14" s="177"/>
      <c r="LJ14" s="177"/>
      <c r="LK14" s="177"/>
      <c r="LL14" s="177"/>
      <c r="LM14" s="177"/>
      <c r="LN14" s="177"/>
      <c r="LO14" s="177"/>
      <c r="LP14" s="177"/>
      <c r="LQ14" s="177"/>
      <c r="LR14" s="177"/>
      <c r="LS14" s="177"/>
      <c r="LT14" s="177"/>
      <c r="LU14" s="177"/>
      <c r="LV14" s="177"/>
      <c r="LW14" s="177"/>
      <c r="LX14" s="177"/>
      <c r="LY14" s="177"/>
      <c r="LZ14" s="177"/>
      <c r="MA14" s="177"/>
      <c r="MB14" s="177"/>
      <c r="MC14" s="177"/>
      <c r="MD14" s="177"/>
      <c r="ME14" s="177"/>
      <c r="MF14" s="177"/>
      <c r="MG14" s="177"/>
      <c r="MH14" s="177"/>
      <c r="MI14" s="177"/>
      <c r="MJ14" s="177"/>
      <c r="MK14" s="177"/>
      <c r="ML14" s="177"/>
      <c r="MM14" s="177"/>
      <c r="MN14" s="177"/>
      <c r="MO14" s="177"/>
      <c r="MP14" s="177"/>
      <c r="MQ14" s="177"/>
      <c r="MR14" s="177"/>
      <c r="MS14" s="177"/>
      <c r="MT14" s="177"/>
      <c r="MU14" s="177"/>
      <c r="MV14" s="177"/>
      <c r="MW14" s="177"/>
      <c r="MX14" s="177"/>
      <c r="MY14" s="177"/>
      <c r="MZ14" s="177"/>
      <c r="NA14" s="177"/>
      <c r="NB14" s="177"/>
      <c r="NC14" s="177"/>
      <c r="ND14" s="177"/>
      <c r="NE14" s="177"/>
      <c r="NF14" s="177"/>
      <c r="NG14" s="177"/>
      <c r="NH14" s="177"/>
      <c r="NI14" s="177"/>
      <c r="NJ14" s="177"/>
      <c r="NK14" s="177"/>
      <c r="NL14" s="177"/>
      <c r="NM14" s="177"/>
      <c r="NN14" s="177"/>
      <c r="NO14" s="177"/>
      <c r="NP14" s="177"/>
      <c r="NQ14" s="177"/>
      <c r="NR14" s="177"/>
      <c r="NS14" s="177"/>
      <c r="NT14" s="177"/>
      <c r="NU14" s="177"/>
      <c r="NV14" s="177"/>
      <c r="NW14" s="177"/>
      <c r="NX14" s="177"/>
      <c r="NY14" s="177"/>
      <c r="NZ14" s="177"/>
      <c r="OA14" s="177"/>
      <c r="OB14" s="177"/>
      <c r="OC14" s="177"/>
      <c r="OD14" s="177"/>
      <c r="OE14" s="177"/>
      <c r="OF14" s="177"/>
      <c r="OG14" s="177"/>
      <c r="OH14" s="177"/>
      <c r="OI14" s="177"/>
      <c r="OJ14" s="177"/>
      <c r="OK14" s="177"/>
      <c r="OL14" s="177"/>
      <c r="OM14" s="177"/>
      <c r="ON14" s="177"/>
      <c r="OO14" s="177"/>
      <c r="OP14" s="177"/>
      <c r="OQ14" s="177"/>
      <c r="OR14" s="177"/>
      <c r="OS14" s="177"/>
      <c r="OT14" s="177"/>
      <c r="OU14" s="177"/>
      <c r="OV14" s="177"/>
      <c r="OW14" s="177"/>
      <c r="OX14" s="177"/>
      <c r="OY14" s="177"/>
      <c r="OZ14" s="177"/>
      <c r="PA14" s="177"/>
      <c r="PB14" s="177"/>
      <c r="PC14" s="177"/>
      <c r="PD14" s="177"/>
      <c r="PE14" s="177"/>
      <c r="PF14" s="177"/>
      <c r="PG14" s="177"/>
      <c r="PH14" s="177"/>
      <c r="PI14" s="177"/>
      <c r="PJ14" s="177"/>
      <c r="PK14" s="177"/>
      <c r="PL14" s="177"/>
      <c r="PM14" s="177"/>
      <c r="PN14" s="177"/>
      <c r="PO14" s="177"/>
      <c r="PP14" s="177"/>
      <c r="PQ14" s="177"/>
      <c r="PR14" s="177"/>
      <c r="PS14" s="177"/>
      <c r="PT14" s="177"/>
      <c r="PU14" s="177"/>
      <c r="PV14" s="177"/>
      <c r="PW14" s="177"/>
      <c r="PX14" s="177"/>
      <c r="PY14" s="177"/>
      <c r="PZ14" s="177"/>
      <c r="QA14" s="177"/>
      <c r="QB14" s="177"/>
      <c r="QC14" s="177"/>
      <c r="QD14" s="177"/>
      <c r="QE14" s="177"/>
      <c r="QF14" s="177"/>
      <c r="QG14" s="177"/>
      <c r="QH14" s="177"/>
      <c r="QI14" s="177"/>
      <c r="QJ14" s="177"/>
      <c r="QK14" s="177"/>
      <c r="QL14" s="177"/>
      <c r="QM14" s="177"/>
      <c r="QN14" s="177"/>
      <c r="QO14" s="177"/>
      <c r="QP14" s="177"/>
      <c r="QQ14" s="177"/>
      <c r="QR14" s="177"/>
      <c r="QS14" s="177"/>
      <c r="QT14" s="177"/>
      <c r="QU14" s="177"/>
      <c r="QV14" s="177"/>
      <c r="QW14" s="177"/>
      <c r="QX14" s="177"/>
      <c r="QY14" s="177"/>
      <c r="QZ14" s="177"/>
      <c r="RA14" s="177"/>
      <c r="RB14" s="177"/>
      <c r="RC14" s="177"/>
      <c r="RD14" s="177"/>
      <c r="RE14" s="177"/>
      <c r="RF14" s="177"/>
      <c r="RG14" s="177"/>
      <c r="RH14" s="177"/>
      <c r="RI14" s="177"/>
      <c r="RJ14" s="177"/>
      <c r="RK14" s="177"/>
      <c r="RL14" s="177"/>
      <c r="RM14" s="177"/>
      <c r="RN14" s="177"/>
      <c r="RO14" s="177"/>
      <c r="RP14" s="177"/>
      <c r="RQ14" s="177"/>
      <c r="RR14" s="177"/>
      <c r="RS14" s="177"/>
      <c r="RT14" s="177"/>
      <c r="RU14" s="177"/>
      <c r="RV14" s="177"/>
      <c r="RW14" s="177"/>
      <c r="RX14" s="177"/>
      <c r="RY14" s="177"/>
      <c r="RZ14" s="177"/>
      <c r="SA14" s="177"/>
      <c r="SB14" s="177"/>
      <c r="SC14" s="177"/>
      <c r="SD14" s="177"/>
      <c r="SE14" s="177"/>
      <c r="SF14" s="177"/>
      <c r="SG14" s="177"/>
      <c r="SH14" s="177"/>
      <c r="SI14" s="177"/>
      <c r="SJ14" s="177"/>
      <c r="SK14" s="177"/>
      <c r="SL14" s="177"/>
      <c r="SM14" s="177"/>
      <c r="SN14" s="177"/>
      <c r="SO14" s="177"/>
      <c r="SP14" s="177"/>
      <c r="SQ14" s="177"/>
      <c r="SR14" s="177"/>
      <c r="SS14" s="177"/>
      <c r="ST14" s="177"/>
      <c r="SU14" s="177"/>
      <c r="SV14" s="177"/>
      <c r="SW14" s="177"/>
      <c r="SX14" s="177"/>
      <c r="SY14" s="177"/>
      <c r="SZ14" s="177"/>
      <c r="TA14" s="177"/>
      <c r="TB14" s="177"/>
      <c r="TC14" s="177"/>
      <c r="TD14" s="177"/>
      <c r="TE14" s="177"/>
      <c r="TF14" s="177"/>
      <c r="TG14" s="177"/>
      <c r="TH14" s="177"/>
      <c r="TI14" s="177"/>
      <c r="TJ14" s="177"/>
      <c r="TK14" s="177"/>
      <c r="TL14" s="177"/>
      <c r="TM14" s="177"/>
      <c r="TN14" s="177"/>
      <c r="TO14" s="177"/>
      <c r="TP14" s="177"/>
      <c r="TQ14" s="177"/>
      <c r="TR14" s="177"/>
      <c r="TS14" s="177"/>
      <c r="TT14" s="177"/>
      <c r="TU14" s="177"/>
      <c r="TV14" s="177"/>
      <c r="TW14" s="177"/>
      <c r="TX14" s="177"/>
      <c r="TY14" s="177"/>
      <c r="TZ14" s="177"/>
      <c r="UA14" s="177"/>
      <c r="UB14" s="177"/>
      <c r="UC14" s="177"/>
      <c r="UD14" s="177"/>
      <c r="UE14" s="177"/>
      <c r="UF14" s="177"/>
      <c r="UG14" s="177"/>
      <c r="UH14" s="177"/>
      <c r="UI14" s="177"/>
      <c r="UJ14" s="177"/>
      <c r="UK14" s="177"/>
      <c r="UL14" s="177"/>
      <c r="UM14" s="177"/>
      <c r="UN14" s="177"/>
      <c r="UO14" s="177"/>
      <c r="UP14" s="177"/>
      <c r="UQ14" s="177"/>
      <c r="UR14" s="177"/>
      <c r="US14" s="177"/>
      <c r="UT14" s="177"/>
      <c r="UU14" s="177"/>
      <c r="UV14" s="177"/>
      <c r="UW14" s="177"/>
      <c r="UX14" s="177"/>
      <c r="UY14" s="177"/>
      <c r="UZ14" s="177"/>
      <c r="VA14" s="177"/>
      <c r="VB14" s="177"/>
      <c r="VC14" s="177"/>
      <c r="VD14" s="177"/>
      <c r="VE14" s="177"/>
      <c r="VF14" s="177"/>
      <c r="VG14" s="177"/>
      <c r="VH14" s="177"/>
      <c r="VI14" s="177"/>
      <c r="VJ14" s="177"/>
      <c r="VK14" s="177"/>
      <c r="VL14" s="177"/>
      <c r="VM14" s="177"/>
      <c r="VN14" s="177"/>
      <c r="VO14" s="177"/>
      <c r="VP14" s="177"/>
      <c r="VQ14" s="177"/>
      <c r="VR14" s="177"/>
      <c r="VS14" s="177"/>
      <c r="VT14" s="177"/>
      <c r="VU14" s="177"/>
      <c r="VV14" s="177"/>
      <c r="VW14" s="177"/>
      <c r="VX14" s="177"/>
      <c r="VY14" s="177"/>
      <c r="VZ14" s="177"/>
      <c r="WA14" s="177"/>
      <c r="WB14" s="177"/>
      <c r="WC14" s="177"/>
      <c r="WD14" s="177"/>
      <c r="WE14" s="177"/>
      <c r="WF14" s="177"/>
      <c r="WG14" s="177"/>
      <c r="WH14" s="177"/>
      <c r="WI14" s="177"/>
      <c r="WJ14" s="177"/>
      <c r="WK14" s="177"/>
      <c r="WL14" s="177"/>
      <c r="WM14" s="177"/>
      <c r="WN14" s="177"/>
      <c r="WO14" s="177"/>
      <c r="WP14" s="177"/>
      <c r="WQ14" s="177"/>
      <c r="WR14" s="177"/>
      <c r="WS14" s="177"/>
      <c r="WT14" s="177"/>
      <c r="WU14" s="177"/>
      <c r="WV14" s="177"/>
      <c r="WW14" s="177"/>
      <c r="WX14" s="177"/>
      <c r="WY14" s="177"/>
      <c r="WZ14" s="177"/>
      <c r="XA14" s="177"/>
      <c r="XB14" s="177"/>
      <c r="XC14" s="177"/>
      <c r="XD14" s="177"/>
      <c r="XE14" s="177"/>
      <c r="XF14" s="177"/>
      <c r="XG14" s="177"/>
      <c r="XH14" s="177"/>
      <c r="XI14" s="177"/>
      <c r="XJ14" s="177"/>
      <c r="XK14" s="177"/>
      <c r="XL14" s="177"/>
      <c r="XM14" s="177"/>
      <c r="XN14" s="177"/>
      <c r="XO14" s="177"/>
      <c r="XP14" s="177"/>
      <c r="XQ14" s="177"/>
      <c r="XR14" s="177"/>
      <c r="XS14" s="177"/>
      <c r="XT14" s="177"/>
      <c r="XU14" s="177"/>
      <c r="XV14" s="177"/>
      <c r="XW14" s="177"/>
      <c r="XX14" s="177"/>
      <c r="XY14" s="177"/>
      <c r="XZ14" s="177"/>
      <c r="YA14" s="177"/>
      <c r="YB14" s="177"/>
      <c r="YC14" s="177"/>
      <c r="YD14" s="177"/>
      <c r="YE14" s="177"/>
      <c r="YF14" s="177"/>
      <c r="YG14" s="177"/>
      <c r="YH14" s="177"/>
      <c r="YI14" s="177"/>
      <c r="YJ14" s="177"/>
      <c r="YK14" s="177"/>
      <c r="YL14" s="177"/>
      <c r="YM14" s="177"/>
      <c r="YN14" s="177"/>
      <c r="YO14" s="177"/>
      <c r="YP14" s="177"/>
      <c r="YQ14" s="177"/>
      <c r="YR14" s="177"/>
      <c r="YS14" s="177"/>
      <c r="YT14" s="177"/>
      <c r="YU14" s="177"/>
      <c r="YV14" s="177"/>
      <c r="YW14" s="177"/>
      <c r="YX14" s="177"/>
      <c r="YY14" s="177"/>
      <c r="YZ14" s="177"/>
      <c r="ZA14" s="177"/>
      <c r="ZB14" s="177"/>
      <c r="ZC14" s="177"/>
      <c r="ZD14" s="177"/>
      <c r="ZE14" s="177"/>
      <c r="ZF14" s="177"/>
      <c r="ZG14" s="177"/>
      <c r="ZH14" s="177"/>
      <c r="ZI14" s="177"/>
      <c r="ZJ14" s="177"/>
      <c r="ZK14" s="177"/>
      <c r="ZL14" s="177"/>
      <c r="ZM14" s="177"/>
      <c r="ZN14" s="177"/>
      <c r="ZO14" s="177"/>
      <c r="ZP14" s="177"/>
      <c r="ZQ14" s="177"/>
      <c r="ZR14" s="177"/>
      <c r="ZS14" s="177"/>
      <c r="ZT14" s="177"/>
      <c r="ZU14" s="177"/>
      <c r="ZV14" s="177"/>
      <c r="ZW14" s="177"/>
      <c r="ZX14" s="177"/>
      <c r="ZY14" s="177"/>
      <c r="ZZ14" s="177"/>
      <c r="AAA14" s="177"/>
      <c r="AAB14" s="177"/>
      <c r="AAC14" s="177"/>
      <c r="AAD14" s="177"/>
      <c r="AAE14" s="177"/>
      <c r="AAF14" s="177"/>
      <c r="AAG14" s="177"/>
      <c r="AAH14" s="177"/>
      <c r="AAI14" s="177"/>
      <c r="AAJ14" s="177"/>
      <c r="AAK14" s="177"/>
      <c r="AAL14" s="177"/>
      <c r="AAM14" s="177"/>
      <c r="AAN14" s="177"/>
      <c r="AAO14" s="177"/>
      <c r="AAP14" s="177"/>
      <c r="AAQ14" s="177"/>
      <c r="AAR14" s="177"/>
      <c r="AAS14" s="177"/>
      <c r="AAT14" s="177"/>
      <c r="AAU14" s="177"/>
      <c r="AAV14" s="177"/>
      <c r="AAW14" s="177"/>
      <c r="AAX14" s="177"/>
      <c r="AAY14" s="177"/>
      <c r="AAZ14" s="177"/>
      <c r="ABA14" s="177"/>
      <c r="ABB14" s="177"/>
      <c r="ABC14" s="177"/>
      <c r="ABD14" s="177"/>
      <c r="ABE14" s="177"/>
      <c r="ABF14" s="177"/>
      <c r="ABG14" s="177"/>
      <c r="ABH14" s="177"/>
      <c r="ABI14" s="177"/>
      <c r="ABJ14" s="177"/>
      <c r="ABK14" s="177"/>
      <c r="ABL14" s="177"/>
      <c r="ABM14" s="177"/>
      <c r="ABN14" s="177"/>
      <c r="ABO14" s="177"/>
      <c r="ABP14" s="177"/>
      <c r="ABQ14" s="177"/>
      <c r="ABR14" s="177"/>
      <c r="ABS14" s="177"/>
      <c r="ABT14" s="177"/>
      <c r="ABU14" s="177"/>
      <c r="ABV14" s="177"/>
      <c r="ABW14" s="177"/>
      <c r="ABX14" s="177"/>
      <c r="ABY14" s="177"/>
      <c r="ABZ14" s="177"/>
      <c r="ACA14" s="177"/>
      <c r="ACB14" s="177"/>
      <c r="ACC14" s="177"/>
      <c r="ACD14" s="177"/>
      <c r="ACE14" s="177"/>
      <c r="ACF14" s="177"/>
      <c r="ACG14" s="177"/>
      <c r="ACH14" s="177"/>
      <c r="ACI14" s="177"/>
      <c r="ACJ14" s="177"/>
      <c r="ACK14" s="177"/>
      <c r="ACL14" s="177"/>
      <c r="ACM14" s="177"/>
      <c r="ACN14" s="177"/>
      <c r="ACO14" s="177"/>
      <c r="ACP14" s="177"/>
      <c r="ACQ14" s="177"/>
      <c r="ACR14" s="177"/>
      <c r="ACS14" s="177"/>
      <c r="ACT14" s="177"/>
      <c r="ACU14" s="177"/>
      <c r="ACV14" s="177"/>
      <c r="ACW14" s="177"/>
      <c r="ACX14" s="177"/>
      <c r="ACY14" s="177"/>
      <c r="ACZ14" s="177"/>
      <c r="ADA14" s="177"/>
      <c r="ADB14" s="177"/>
      <c r="ADC14" s="177"/>
      <c r="ADD14" s="177"/>
      <c r="ADE14" s="177"/>
      <c r="ADF14" s="177"/>
      <c r="ADG14" s="177"/>
      <c r="ADH14" s="177"/>
      <c r="ADI14" s="177"/>
      <c r="ADJ14" s="177"/>
      <c r="ADK14" s="177"/>
      <c r="ADL14" s="177"/>
      <c r="ADM14" s="177"/>
      <c r="ADN14" s="177"/>
      <c r="ADO14" s="177"/>
      <c r="ADP14" s="177"/>
      <c r="ADQ14" s="177"/>
      <c r="ADR14" s="177"/>
      <c r="ADS14" s="177"/>
      <c r="ADT14" s="177"/>
      <c r="ADU14" s="177"/>
      <c r="ADV14" s="177"/>
      <c r="ADW14" s="177"/>
      <c r="ADX14" s="177"/>
      <c r="ADY14" s="177"/>
      <c r="ADZ14" s="177"/>
      <c r="AEA14" s="177"/>
      <c r="AEB14" s="177"/>
      <c r="AEC14" s="177"/>
      <c r="AED14" s="177"/>
      <c r="AEE14" s="177"/>
      <c r="AEF14" s="177"/>
      <c r="AEG14" s="177"/>
      <c r="AEH14" s="177"/>
      <c r="AEI14" s="177"/>
      <c r="AEJ14" s="177"/>
      <c r="AEK14" s="177"/>
      <c r="AEL14" s="177"/>
      <c r="AEM14" s="177"/>
      <c r="AEN14" s="177"/>
      <c r="AEO14" s="177"/>
      <c r="AEP14" s="177"/>
      <c r="AEQ14" s="177"/>
      <c r="AER14" s="177"/>
      <c r="AES14" s="177"/>
      <c r="AET14" s="177"/>
      <c r="AEU14" s="177"/>
      <c r="AEV14" s="177"/>
      <c r="AEW14" s="177"/>
      <c r="AEX14" s="177"/>
      <c r="AEY14" s="177"/>
      <c r="AEZ14" s="177"/>
      <c r="AFA14" s="177"/>
      <c r="AFB14" s="177"/>
      <c r="AFC14" s="177"/>
      <c r="AFD14" s="177"/>
      <c r="AFE14" s="177"/>
      <c r="AFF14" s="177"/>
      <c r="AFG14" s="177"/>
      <c r="AFH14" s="177"/>
      <c r="AFI14" s="177"/>
      <c r="AFJ14" s="177"/>
      <c r="AFK14" s="177"/>
      <c r="AFL14" s="177"/>
      <c r="AFM14" s="177"/>
      <c r="AFN14" s="177"/>
      <c r="AFO14" s="177"/>
      <c r="AFP14" s="177"/>
      <c r="AFQ14" s="177"/>
      <c r="AFR14" s="177"/>
      <c r="AFS14" s="177"/>
      <c r="AFT14" s="177"/>
      <c r="AFU14" s="177"/>
      <c r="AFV14" s="177"/>
      <c r="AFW14" s="177"/>
      <c r="AFX14" s="177"/>
      <c r="AFY14" s="177"/>
      <c r="AFZ14" s="177"/>
      <c r="AGA14" s="177"/>
      <c r="AGB14" s="177"/>
      <c r="AGC14" s="177"/>
      <c r="AGD14" s="177"/>
      <c r="AGE14" s="177"/>
      <c r="AGF14" s="177"/>
      <c r="AGG14" s="177"/>
      <c r="AGH14" s="177"/>
      <c r="AGI14" s="177"/>
      <c r="AGJ14" s="177"/>
      <c r="AGK14" s="177"/>
      <c r="AGL14" s="177"/>
      <c r="AGM14" s="177"/>
      <c r="AGN14" s="177"/>
      <c r="AGO14" s="177"/>
      <c r="AGP14" s="177"/>
      <c r="AGQ14" s="177"/>
      <c r="AGR14" s="177"/>
      <c r="AGS14" s="177"/>
      <c r="AGT14" s="177"/>
      <c r="AGU14" s="177"/>
      <c r="AGV14" s="177"/>
      <c r="AGW14" s="177"/>
      <c r="AGX14" s="177"/>
      <c r="AGY14" s="177"/>
      <c r="AGZ14" s="177"/>
      <c r="AHA14" s="177"/>
      <c r="AHB14" s="177"/>
      <c r="AHC14" s="177"/>
      <c r="AHD14" s="177"/>
      <c r="AHE14" s="177"/>
      <c r="AHF14" s="177"/>
      <c r="AHG14" s="177"/>
      <c r="AHH14" s="177"/>
      <c r="AHI14" s="177"/>
      <c r="AHJ14" s="177"/>
      <c r="AHK14" s="177"/>
      <c r="AHL14" s="177"/>
      <c r="AHM14" s="177"/>
      <c r="AHN14" s="177"/>
      <c r="AHO14" s="177"/>
      <c r="AHP14" s="177"/>
      <c r="AHQ14" s="177"/>
      <c r="AHR14" s="177"/>
      <c r="AHS14" s="177"/>
      <c r="AHT14" s="177"/>
      <c r="AHU14" s="177"/>
      <c r="AHV14" s="177"/>
      <c r="AHW14" s="177"/>
      <c r="AHX14" s="177"/>
      <c r="AHY14" s="177"/>
      <c r="AHZ14" s="177"/>
      <c r="AIA14" s="177"/>
      <c r="AIB14" s="177"/>
      <c r="AIC14" s="177"/>
      <c r="AID14" s="177"/>
      <c r="AIE14" s="177"/>
      <c r="AIF14" s="177"/>
      <c r="AIG14" s="177"/>
      <c r="AIH14" s="177"/>
      <c r="AII14" s="177"/>
      <c r="AIJ14" s="177"/>
      <c r="AIK14" s="177"/>
      <c r="AIL14" s="177"/>
      <c r="AIM14" s="177"/>
      <c r="AIN14" s="177"/>
      <c r="AIO14" s="177"/>
      <c r="AIP14" s="177"/>
      <c r="AIQ14" s="177"/>
      <c r="AIR14" s="177"/>
      <c r="AIS14" s="177"/>
      <c r="AIT14" s="177"/>
      <c r="AIU14" s="177"/>
      <c r="AIV14" s="177"/>
      <c r="AIW14" s="177"/>
      <c r="AIX14" s="177"/>
      <c r="AIY14" s="177"/>
      <c r="AIZ14" s="177"/>
      <c r="AJA14" s="177"/>
      <c r="AJB14" s="177"/>
      <c r="AJC14" s="177"/>
      <c r="AJD14" s="177"/>
      <c r="AJE14" s="177"/>
      <c r="AJF14" s="177"/>
      <c r="AJG14" s="177"/>
      <c r="AJH14" s="177"/>
      <c r="AJI14" s="177"/>
      <c r="AJJ14" s="177"/>
      <c r="AJK14" s="177"/>
      <c r="AJL14" s="177"/>
      <c r="AJM14" s="177"/>
      <c r="AJN14" s="177"/>
      <c r="AJO14" s="177"/>
      <c r="AJP14" s="177"/>
      <c r="AJQ14" s="177"/>
      <c r="AJR14" s="177"/>
      <c r="AJS14" s="177"/>
      <c r="AJT14" s="177"/>
      <c r="AJU14" s="177"/>
      <c r="AJV14" s="177"/>
      <c r="AJW14" s="177"/>
      <c r="AJX14" s="177"/>
      <c r="AJY14" s="177"/>
      <c r="AJZ14" s="177"/>
      <c r="AKA14" s="177"/>
      <c r="AKB14" s="177"/>
      <c r="AKC14" s="177"/>
      <c r="AKD14" s="177"/>
      <c r="AKE14" s="177"/>
      <c r="AKF14" s="177"/>
      <c r="AKG14" s="177"/>
      <c r="AKH14" s="177"/>
      <c r="AKI14" s="177"/>
      <c r="AKJ14" s="177"/>
      <c r="AKK14" s="177"/>
      <c r="AKL14" s="177"/>
      <c r="AKM14" s="177"/>
      <c r="AKN14" s="177"/>
      <c r="AKO14" s="177"/>
      <c r="AKP14" s="177"/>
      <c r="AKQ14" s="177"/>
      <c r="AKR14" s="177"/>
      <c r="AKS14" s="177"/>
      <c r="AKT14" s="177"/>
      <c r="AKU14" s="177"/>
      <c r="AKV14" s="177"/>
      <c r="AKW14" s="177"/>
      <c r="AKX14" s="177"/>
      <c r="AKY14" s="177"/>
      <c r="AKZ14" s="177"/>
      <c r="ALA14" s="177"/>
      <c r="ALB14" s="177"/>
      <c r="ALC14" s="177"/>
      <c r="ALD14" s="177"/>
      <c r="ALE14" s="177"/>
      <c r="ALF14" s="177"/>
      <c r="ALG14" s="177"/>
      <c r="ALH14" s="177"/>
      <c r="ALI14" s="177"/>
      <c r="ALJ14" s="177"/>
      <c r="ALK14" s="177"/>
      <c r="ALL14" s="177"/>
      <c r="ALM14" s="177"/>
      <c r="ALN14" s="177"/>
      <c r="ALO14" s="177"/>
      <c r="ALP14" s="177"/>
      <c r="ALQ14" s="177"/>
      <c r="ALR14" s="177"/>
      <c r="ALS14" s="177"/>
      <c r="ALT14" s="177"/>
      <c r="ALU14" s="177"/>
    </row>
    <row r="15" spans="1:1009" s="310" customFormat="1" ht="15" customHeight="1" x14ac:dyDescent="0.2">
      <c r="A15" s="997" t="s">
        <v>343</v>
      </c>
      <c r="B15" s="997"/>
      <c r="C15" s="997"/>
      <c r="D15" s="997"/>
      <c r="E15" s="997"/>
      <c r="F15" s="997"/>
      <c r="G15" s="997"/>
      <c r="H15" s="997"/>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c r="AW15" s="309"/>
      <c r="AX15" s="309"/>
      <c r="AY15" s="309"/>
      <c r="AZ15" s="309"/>
      <c r="BA15" s="309"/>
      <c r="BB15" s="309"/>
      <c r="BC15" s="309"/>
      <c r="BD15" s="309"/>
      <c r="BE15" s="309"/>
      <c r="BF15" s="309"/>
      <c r="BG15" s="309"/>
      <c r="BH15" s="309"/>
      <c r="BI15" s="309"/>
      <c r="BJ15" s="309"/>
      <c r="BK15" s="309"/>
      <c r="BL15" s="309"/>
      <c r="BM15" s="309"/>
      <c r="BN15" s="309"/>
      <c r="BO15" s="309"/>
      <c r="BP15" s="309"/>
      <c r="BQ15" s="309"/>
      <c r="BR15" s="309"/>
      <c r="BS15" s="309"/>
      <c r="BT15" s="309"/>
      <c r="BU15" s="309"/>
      <c r="BV15" s="309"/>
      <c r="BW15" s="309"/>
      <c r="BX15" s="309"/>
      <c r="BY15" s="309"/>
      <c r="BZ15" s="309"/>
      <c r="CA15" s="309"/>
      <c r="CB15" s="309"/>
      <c r="CC15" s="309"/>
      <c r="CD15" s="309"/>
      <c r="CE15" s="309"/>
      <c r="CF15" s="309"/>
      <c r="CG15" s="309"/>
      <c r="CH15" s="309"/>
      <c r="CI15" s="309"/>
      <c r="CJ15" s="309"/>
      <c r="CK15" s="309"/>
      <c r="CL15" s="309"/>
      <c r="CM15" s="309"/>
      <c r="CN15" s="309"/>
      <c r="CO15" s="309"/>
      <c r="CP15" s="309"/>
      <c r="CQ15" s="309"/>
      <c r="CR15" s="309"/>
      <c r="CS15" s="309"/>
      <c r="CT15" s="309"/>
      <c r="CU15" s="309"/>
      <c r="CV15" s="309"/>
      <c r="CW15" s="309"/>
      <c r="CX15" s="309"/>
      <c r="CY15" s="309"/>
      <c r="CZ15" s="309"/>
      <c r="DA15" s="309"/>
      <c r="DB15" s="309"/>
      <c r="DC15" s="309"/>
      <c r="DD15" s="309"/>
      <c r="DE15" s="309"/>
      <c r="DF15" s="309"/>
      <c r="DG15" s="309"/>
      <c r="DH15" s="309"/>
      <c r="DI15" s="309"/>
      <c r="DJ15" s="309"/>
      <c r="DK15" s="309"/>
      <c r="DL15" s="309"/>
      <c r="DM15" s="309"/>
      <c r="DN15" s="309"/>
      <c r="DO15" s="309"/>
      <c r="DP15" s="309"/>
      <c r="DQ15" s="309"/>
      <c r="DR15" s="309"/>
      <c r="DS15" s="309"/>
      <c r="DT15" s="309"/>
      <c r="DU15" s="309"/>
      <c r="DV15" s="309"/>
      <c r="DW15" s="309"/>
      <c r="DX15" s="309"/>
      <c r="DY15" s="309"/>
      <c r="DZ15" s="309"/>
      <c r="EA15" s="309"/>
      <c r="EB15" s="309"/>
      <c r="EC15" s="309"/>
      <c r="ED15" s="309"/>
      <c r="EE15" s="309"/>
      <c r="EF15" s="309"/>
      <c r="EG15" s="309"/>
      <c r="EH15" s="309"/>
      <c r="EI15" s="309"/>
      <c r="EJ15" s="309"/>
      <c r="EK15" s="309"/>
      <c r="EL15" s="309"/>
      <c r="EM15" s="309"/>
      <c r="EN15" s="309"/>
      <c r="EO15" s="309"/>
      <c r="EP15" s="309"/>
      <c r="EQ15" s="309"/>
      <c r="ER15" s="309"/>
      <c r="ES15" s="309"/>
      <c r="ET15" s="309"/>
      <c r="EU15" s="309"/>
      <c r="EV15" s="309"/>
      <c r="EW15" s="309"/>
      <c r="EX15" s="309"/>
      <c r="EY15" s="309"/>
      <c r="EZ15" s="309"/>
      <c r="FA15" s="309"/>
      <c r="FB15" s="309"/>
      <c r="FC15" s="309"/>
      <c r="FD15" s="309"/>
      <c r="FE15" s="309"/>
      <c r="FF15" s="309"/>
      <c r="FG15" s="309"/>
      <c r="FH15" s="309"/>
      <c r="FI15" s="309"/>
      <c r="FJ15" s="309"/>
      <c r="FK15" s="309"/>
      <c r="FL15" s="309"/>
      <c r="FM15" s="309"/>
      <c r="FN15" s="309"/>
      <c r="FO15" s="309"/>
      <c r="FP15" s="309"/>
      <c r="FQ15" s="309"/>
      <c r="FR15" s="309"/>
      <c r="FS15" s="309"/>
      <c r="FT15" s="309"/>
      <c r="FU15" s="309"/>
      <c r="FV15" s="309"/>
      <c r="FW15" s="309"/>
      <c r="FX15" s="309"/>
      <c r="FY15" s="309"/>
      <c r="FZ15" s="309"/>
      <c r="GA15" s="309"/>
      <c r="GB15" s="309"/>
      <c r="GC15" s="309"/>
      <c r="GD15" s="309"/>
      <c r="GE15" s="309"/>
      <c r="GF15" s="309"/>
      <c r="GG15" s="309"/>
      <c r="GH15" s="309"/>
      <c r="GI15" s="309"/>
      <c r="GJ15" s="309"/>
      <c r="GK15" s="309"/>
      <c r="GL15" s="309"/>
      <c r="GM15" s="309"/>
      <c r="GN15" s="309"/>
      <c r="GO15" s="309"/>
      <c r="GP15" s="309"/>
      <c r="GQ15" s="309"/>
      <c r="GR15" s="309"/>
      <c r="GS15" s="309"/>
      <c r="GT15" s="309"/>
      <c r="GU15" s="309"/>
      <c r="GV15" s="309"/>
      <c r="GW15" s="309"/>
      <c r="GX15" s="309"/>
      <c r="GY15" s="309"/>
      <c r="GZ15" s="309"/>
      <c r="HA15" s="309"/>
      <c r="HB15" s="309"/>
      <c r="HC15" s="309"/>
      <c r="HD15" s="309"/>
      <c r="HE15" s="309"/>
      <c r="HF15" s="309"/>
      <c r="HG15" s="309"/>
      <c r="HH15" s="309"/>
      <c r="HI15" s="309"/>
      <c r="HJ15" s="309"/>
      <c r="HK15" s="309"/>
      <c r="HL15" s="309"/>
      <c r="HM15" s="309"/>
      <c r="HN15" s="309"/>
      <c r="HO15" s="309"/>
      <c r="HP15" s="309"/>
      <c r="HQ15" s="309"/>
      <c r="HR15" s="309"/>
      <c r="HS15" s="309"/>
      <c r="HT15" s="309"/>
      <c r="HU15" s="309"/>
      <c r="HV15" s="309"/>
      <c r="HW15" s="309"/>
      <c r="HX15" s="309"/>
      <c r="HY15" s="309"/>
      <c r="HZ15" s="309"/>
      <c r="IA15" s="309"/>
      <c r="IB15" s="309"/>
      <c r="IC15" s="309"/>
      <c r="ID15" s="309"/>
      <c r="IE15" s="309"/>
      <c r="IF15" s="309"/>
      <c r="IG15" s="309"/>
      <c r="IH15" s="309"/>
      <c r="II15" s="309"/>
      <c r="IJ15" s="309"/>
      <c r="IK15" s="309"/>
      <c r="IL15" s="309"/>
      <c r="IM15" s="309"/>
      <c r="IN15" s="309"/>
      <c r="IO15" s="309"/>
      <c r="IP15" s="309"/>
      <c r="IQ15" s="309"/>
      <c r="IR15" s="309"/>
      <c r="IS15" s="309"/>
      <c r="IT15" s="309"/>
      <c r="IU15" s="309"/>
      <c r="IV15" s="309"/>
      <c r="IW15" s="309"/>
      <c r="IX15" s="309"/>
      <c r="IY15" s="309"/>
      <c r="IZ15" s="309"/>
      <c r="JA15" s="309"/>
      <c r="JB15" s="309"/>
      <c r="JC15" s="309"/>
      <c r="JD15" s="309"/>
      <c r="JE15" s="309"/>
      <c r="JF15" s="309"/>
      <c r="JG15" s="309"/>
      <c r="JH15" s="309"/>
      <c r="JI15" s="309"/>
      <c r="JJ15" s="309"/>
      <c r="JK15" s="309"/>
      <c r="JL15" s="309"/>
      <c r="JM15" s="309"/>
      <c r="JN15" s="309"/>
      <c r="JO15" s="309"/>
      <c r="JP15" s="309"/>
      <c r="JQ15" s="309"/>
      <c r="JR15" s="309"/>
      <c r="JS15" s="309"/>
      <c r="JT15" s="309"/>
      <c r="JU15" s="309"/>
      <c r="JV15" s="309"/>
      <c r="JW15" s="309"/>
      <c r="JX15" s="309"/>
      <c r="JY15" s="309"/>
      <c r="JZ15" s="309"/>
      <c r="KA15" s="309"/>
      <c r="KB15" s="309"/>
      <c r="KC15" s="309"/>
      <c r="KD15" s="309"/>
      <c r="KE15" s="309"/>
      <c r="KF15" s="309"/>
      <c r="KG15" s="309"/>
      <c r="KH15" s="309"/>
      <c r="KI15" s="309"/>
      <c r="KJ15" s="309"/>
      <c r="KK15" s="309"/>
      <c r="KL15" s="309"/>
      <c r="KM15" s="309"/>
      <c r="KN15" s="309"/>
      <c r="KO15" s="309"/>
      <c r="KP15" s="309"/>
      <c r="KQ15" s="309"/>
      <c r="KR15" s="309"/>
      <c r="KS15" s="309"/>
      <c r="KT15" s="309"/>
      <c r="KU15" s="309"/>
      <c r="KV15" s="309"/>
      <c r="KW15" s="309"/>
      <c r="KX15" s="309"/>
      <c r="KY15" s="309"/>
      <c r="KZ15" s="309"/>
      <c r="LA15" s="309"/>
      <c r="LB15" s="309"/>
      <c r="LC15" s="309"/>
      <c r="LD15" s="309"/>
      <c r="LE15" s="309"/>
      <c r="LF15" s="309"/>
      <c r="LG15" s="309"/>
      <c r="LH15" s="309"/>
      <c r="LI15" s="309"/>
      <c r="LJ15" s="309"/>
      <c r="LK15" s="309"/>
      <c r="LL15" s="309"/>
      <c r="LM15" s="309"/>
      <c r="LN15" s="309"/>
      <c r="LO15" s="309"/>
      <c r="LP15" s="309"/>
      <c r="LQ15" s="309"/>
      <c r="LR15" s="309"/>
      <c r="LS15" s="309"/>
      <c r="LT15" s="309"/>
      <c r="LU15" s="309"/>
      <c r="LV15" s="309"/>
      <c r="LW15" s="309"/>
      <c r="LX15" s="309"/>
      <c r="LY15" s="309"/>
      <c r="LZ15" s="309"/>
      <c r="MA15" s="309"/>
      <c r="MB15" s="309"/>
      <c r="MC15" s="309"/>
      <c r="MD15" s="309"/>
      <c r="ME15" s="309"/>
      <c r="MF15" s="309"/>
      <c r="MG15" s="309"/>
      <c r="MH15" s="309"/>
      <c r="MI15" s="309"/>
      <c r="MJ15" s="309"/>
      <c r="MK15" s="309"/>
      <c r="ML15" s="309"/>
      <c r="MM15" s="309"/>
      <c r="MN15" s="309"/>
      <c r="MO15" s="309"/>
      <c r="MP15" s="309"/>
      <c r="MQ15" s="309"/>
      <c r="MR15" s="309"/>
      <c r="MS15" s="309"/>
      <c r="MT15" s="309"/>
      <c r="MU15" s="309"/>
      <c r="MV15" s="309"/>
      <c r="MW15" s="309"/>
      <c r="MX15" s="309"/>
      <c r="MY15" s="309"/>
      <c r="MZ15" s="309"/>
      <c r="NA15" s="309"/>
      <c r="NB15" s="309"/>
      <c r="NC15" s="309"/>
      <c r="ND15" s="309"/>
      <c r="NE15" s="309"/>
      <c r="NF15" s="309"/>
      <c r="NG15" s="309"/>
      <c r="NH15" s="309"/>
      <c r="NI15" s="309"/>
      <c r="NJ15" s="309"/>
      <c r="NK15" s="309"/>
      <c r="NL15" s="309"/>
      <c r="NM15" s="309"/>
      <c r="NN15" s="309"/>
      <c r="NO15" s="309"/>
      <c r="NP15" s="309"/>
      <c r="NQ15" s="309"/>
      <c r="NR15" s="309"/>
      <c r="NS15" s="309"/>
      <c r="NT15" s="309"/>
      <c r="NU15" s="309"/>
      <c r="NV15" s="309"/>
      <c r="NW15" s="309"/>
      <c r="NX15" s="309"/>
      <c r="NY15" s="309"/>
      <c r="NZ15" s="309"/>
      <c r="OA15" s="309"/>
      <c r="OB15" s="309"/>
      <c r="OC15" s="309"/>
      <c r="OD15" s="309"/>
      <c r="OE15" s="309"/>
      <c r="OF15" s="309"/>
      <c r="OG15" s="309"/>
      <c r="OH15" s="309"/>
      <c r="OI15" s="309"/>
      <c r="OJ15" s="309"/>
      <c r="OK15" s="309"/>
      <c r="OL15" s="309"/>
      <c r="OM15" s="309"/>
      <c r="ON15" s="309"/>
      <c r="OO15" s="309"/>
      <c r="OP15" s="309"/>
      <c r="OQ15" s="309"/>
      <c r="OR15" s="309"/>
      <c r="OS15" s="309"/>
      <c r="OT15" s="309"/>
      <c r="OU15" s="309"/>
      <c r="OV15" s="309"/>
      <c r="OW15" s="309"/>
      <c r="OX15" s="309"/>
      <c r="OY15" s="309"/>
      <c r="OZ15" s="309"/>
      <c r="PA15" s="309"/>
      <c r="PB15" s="309"/>
      <c r="PC15" s="309"/>
      <c r="PD15" s="309"/>
      <c r="PE15" s="309"/>
      <c r="PF15" s="309"/>
      <c r="PG15" s="309"/>
      <c r="PH15" s="309"/>
      <c r="PI15" s="309"/>
      <c r="PJ15" s="309"/>
      <c r="PK15" s="309"/>
      <c r="PL15" s="309"/>
      <c r="PM15" s="309"/>
      <c r="PN15" s="309"/>
      <c r="PO15" s="309"/>
      <c r="PP15" s="309"/>
      <c r="PQ15" s="309"/>
      <c r="PR15" s="309"/>
      <c r="PS15" s="309"/>
      <c r="PT15" s="309"/>
      <c r="PU15" s="309"/>
      <c r="PV15" s="309"/>
      <c r="PW15" s="309"/>
      <c r="PX15" s="309"/>
      <c r="PY15" s="309"/>
      <c r="PZ15" s="309"/>
      <c r="QA15" s="309"/>
      <c r="QB15" s="309"/>
      <c r="QC15" s="309"/>
      <c r="QD15" s="309"/>
      <c r="QE15" s="309"/>
      <c r="QF15" s="309"/>
      <c r="QG15" s="309"/>
      <c r="QH15" s="309"/>
      <c r="QI15" s="309"/>
      <c r="QJ15" s="309"/>
      <c r="QK15" s="309"/>
      <c r="QL15" s="309"/>
      <c r="QM15" s="309"/>
      <c r="QN15" s="309"/>
      <c r="QO15" s="309"/>
      <c r="QP15" s="309"/>
      <c r="QQ15" s="309"/>
      <c r="QR15" s="309"/>
      <c r="QS15" s="309"/>
      <c r="QT15" s="309"/>
      <c r="QU15" s="309"/>
      <c r="QV15" s="309"/>
      <c r="QW15" s="309"/>
      <c r="QX15" s="309"/>
      <c r="QY15" s="309"/>
      <c r="QZ15" s="309"/>
      <c r="RA15" s="309"/>
      <c r="RB15" s="309"/>
      <c r="RC15" s="309"/>
      <c r="RD15" s="309"/>
      <c r="RE15" s="309"/>
      <c r="RF15" s="309"/>
      <c r="RG15" s="309"/>
      <c r="RH15" s="309"/>
      <c r="RI15" s="309"/>
      <c r="RJ15" s="309"/>
      <c r="RK15" s="309"/>
      <c r="RL15" s="309"/>
      <c r="RM15" s="309"/>
      <c r="RN15" s="309"/>
      <c r="RO15" s="309"/>
      <c r="RP15" s="309"/>
      <c r="RQ15" s="309"/>
      <c r="RR15" s="309"/>
      <c r="RS15" s="309"/>
      <c r="RT15" s="309"/>
      <c r="RU15" s="309"/>
      <c r="RV15" s="309"/>
      <c r="RW15" s="309"/>
      <c r="RX15" s="309"/>
      <c r="RY15" s="309"/>
      <c r="RZ15" s="309"/>
      <c r="SA15" s="309"/>
      <c r="SB15" s="309"/>
      <c r="SC15" s="309"/>
      <c r="SD15" s="309"/>
      <c r="SE15" s="309"/>
      <c r="SF15" s="309"/>
      <c r="SG15" s="309"/>
      <c r="SH15" s="309"/>
      <c r="SI15" s="309"/>
      <c r="SJ15" s="309"/>
      <c r="SK15" s="309"/>
      <c r="SL15" s="309"/>
      <c r="SM15" s="309"/>
      <c r="SN15" s="309"/>
      <c r="SO15" s="309"/>
      <c r="SP15" s="309"/>
      <c r="SQ15" s="309"/>
      <c r="SR15" s="309"/>
      <c r="SS15" s="309"/>
      <c r="ST15" s="309"/>
      <c r="SU15" s="309"/>
      <c r="SV15" s="309"/>
      <c r="SW15" s="309"/>
      <c r="SX15" s="309"/>
      <c r="SY15" s="309"/>
      <c r="SZ15" s="309"/>
      <c r="TA15" s="309"/>
      <c r="TB15" s="309"/>
      <c r="TC15" s="309"/>
      <c r="TD15" s="309"/>
      <c r="TE15" s="309"/>
      <c r="TF15" s="309"/>
      <c r="TG15" s="309"/>
      <c r="TH15" s="309"/>
      <c r="TI15" s="309"/>
      <c r="TJ15" s="309"/>
      <c r="TK15" s="309"/>
      <c r="TL15" s="309"/>
      <c r="TM15" s="309"/>
      <c r="TN15" s="309"/>
      <c r="TO15" s="309"/>
      <c r="TP15" s="309"/>
      <c r="TQ15" s="309"/>
      <c r="TR15" s="309"/>
      <c r="TS15" s="309"/>
      <c r="TT15" s="309"/>
      <c r="TU15" s="309"/>
      <c r="TV15" s="309"/>
      <c r="TW15" s="309"/>
      <c r="TX15" s="309"/>
      <c r="TY15" s="309"/>
      <c r="TZ15" s="309"/>
      <c r="UA15" s="309"/>
      <c r="UB15" s="309"/>
      <c r="UC15" s="309"/>
      <c r="UD15" s="309"/>
      <c r="UE15" s="309"/>
      <c r="UF15" s="309"/>
      <c r="UG15" s="309"/>
      <c r="UH15" s="309"/>
      <c r="UI15" s="309"/>
      <c r="UJ15" s="309"/>
      <c r="UK15" s="309"/>
      <c r="UL15" s="309"/>
      <c r="UM15" s="309"/>
      <c r="UN15" s="309"/>
      <c r="UO15" s="309"/>
      <c r="UP15" s="309"/>
      <c r="UQ15" s="309"/>
      <c r="UR15" s="309"/>
      <c r="US15" s="309"/>
      <c r="UT15" s="309"/>
      <c r="UU15" s="309"/>
      <c r="UV15" s="309"/>
      <c r="UW15" s="309"/>
      <c r="UX15" s="309"/>
      <c r="UY15" s="309"/>
      <c r="UZ15" s="309"/>
      <c r="VA15" s="309"/>
      <c r="VB15" s="309"/>
      <c r="VC15" s="309"/>
      <c r="VD15" s="309"/>
      <c r="VE15" s="309"/>
      <c r="VF15" s="309"/>
      <c r="VG15" s="309"/>
      <c r="VH15" s="309"/>
      <c r="VI15" s="309"/>
      <c r="VJ15" s="309"/>
      <c r="VK15" s="309"/>
      <c r="VL15" s="309"/>
      <c r="VM15" s="309"/>
      <c r="VN15" s="309"/>
      <c r="VO15" s="309"/>
      <c r="VP15" s="309"/>
      <c r="VQ15" s="309"/>
      <c r="VR15" s="309"/>
      <c r="VS15" s="309"/>
      <c r="VT15" s="309"/>
      <c r="VU15" s="309"/>
      <c r="VV15" s="309"/>
      <c r="VW15" s="309"/>
      <c r="VX15" s="309"/>
      <c r="VY15" s="309"/>
      <c r="VZ15" s="309"/>
      <c r="WA15" s="309"/>
      <c r="WB15" s="309"/>
      <c r="WC15" s="309"/>
      <c r="WD15" s="309"/>
      <c r="WE15" s="309"/>
      <c r="WF15" s="309"/>
      <c r="WG15" s="309"/>
      <c r="WH15" s="309"/>
      <c r="WI15" s="309"/>
      <c r="WJ15" s="309"/>
      <c r="WK15" s="309"/>
      <c r="WL15" s="309"/>
      <c r="WM15" s="309"/>
      <c r="WN15" s="309"/>
      <c r="WO15" s="309"/>
      <c r="WP15" s="309"/>
      <c r="WQ15" s="309"/>
      <c r="WR15" s="309"/>
      <c r="WS15" s="309"/>
      <c r="WT15" s="309"/>
      <c r="WU15" s="309"/>
      <c r="WV15" s="309"/>
      <c r="WW15" s="309"/>
      <c r="WX15" s="309"/>
      <c r="WY15" s="309"/>
      <c r="WZ15" s="309"/>
      <c r="XA15" s="309"/>
      <c r="XB15" s="309"/>
      <c r="XC15" s="309"/>
      <c r="XD15" s="309"/>
      <c r="XE15" s="309"/>
      <c r="XF15" s="309"/>
      <c r="XG15" s="309"/>
      <c r="XH15" s="309"/>
      <c r="XI15" s="309"/>
      <c r="XJ15" s="309"/>
      <c r="XK15" s="309"/>
      <c r="XL15" s="309"/>
      <c r="XM15" s="309"/>
      <c r="XN15" s="309"/>
      <c r="XO15" s="309"/>
      <c r="XP15" s="309"/>
      <c r="XQ15" s="309"/>
      <c r="XR15" s="309"/>
      <c r="XS15" s="309"/>
      <c r="XT15" s="309"/>
      <c r="XU15" s="309"/>
      <c r="XV15" s="309"/>
      <c r="XW15" s="309"/>
      <c r="XX15" s="309"/>
      <c r="XY15" s="309"/>
      <c r="XZ15" s="309"/>
      <c r="YA15" s="309"/>
      <c r="YB15" s="309"/>
      <c r="YC15" s="309"/>
      <c r="YD15" s="309"/>
      <c r="YE15" s="309"/>
      <c r="YF15" s="309"/>
      <c r="YG15" s="309"/>
      <c r="YH15" s="309"/>
      <c r="YI15" s="309"/>
      <c r="YJ15" s="309"/>
      <c r="YK15" s="309"/>
      <c r="YL15" s="309"/>
      <c r="YM15" s="309"/>
      <c r="YN15" s="309"/>
      <c r="YO15" s="309"/>
      <c r="YP15" s="309"/>
      <c r="YQ15" s="309"/>
      <c r="YR15" s="309"/>
      <c r="YS15" s="309"/>
      <c r="YT15" s="309"/>
      <c r="YU15" s="309"/>
      <c r="YV15" s="309"/>
      <c r="YW15" s="309"/>
      <c r="YX15" s="309"/>
      <c r="YY15" s="309"/>
      <c r="YZ15" s="309"/>
      <c r="ZA15" s="309"/>
      <c r="ZB15" s="309"/>
      <c r="ZC15" s="309"/>
      <c r="ZD15" s="309"/>
      <c r="ZE15" s="309"/>
      <c r="ZF15" s="309"/>
      <c r="ZG15" s="309"/>
      <c r="ZH15" s="309"/>
      <c r="ZI15" s="309"/>
      <c r="ZJ15" s="309"/>
      <c r="ZK15" s="309"/>
      <c r="ZL15" s="309"/>
      <c r="ZM15" s="309"/>
      <c r="ZN15" s="309"/>
      <c r="ZO15" s="309"/>
      <c r="ZP15" s="309"/>
      <c r="ZQ15" s="309"/>
      <c r="ZR15" s="309"/>
      <c r="ZS15" s="309"/>
      <c r="ZT15" s="309"/>
      <c r="ZU15" s="309"/>
      <c r="ZV15" s="309"/>
      <c r="ZW15" s="309"/>
      <c r="ZX15" s="309"/>
      <c r="ZY15" s="309"/>
      <c r="ZZ15" s="309"/>
      <c r="AAA15" s="309"/>
      <c r="AAB15" s="309"/>
      <c r="AAC15" s="309"/>
      <c r="AAD15" s="309"/>
      <c r="AAE15" s="309"/>
      <c r="AAF15" s="309"/>
      <c r="AAG15" s="309"/>
      <c r="AAH15" s="309"/>
      <c r="AAI15" s="309"/>
      <c r="AAJ15" s="309"/>
      <c r="AAK15" s="309"/>
      <c r="AAL15" s="309"/>
      <c r="AAM15" s="309"/>
      <c r="AAN15" s="309"/>
      <c r="AAO15" s="309"/>
      <c r="AAP15" s="309"/>
      <c r="AAQ15" s="309"/>
      <c r="AAR15" s="309"/>
      <c r="AAS15" s="309"/>
      <c r="AAT15" s="309"/>
      <c r="AAU15" s="309"/>
      <c r="AAV15" s="309"/>
      <c r="AAW15" s="309"/>
      <c r="AAX15" s="309"/>
      <c r="AAY15" s="309"/>
      <c r="AAZ15" s="309"/>
      <c r="ABA15" s="309"/>
      <c r="ABB15" s="309"/>
      <c r="ABC15" s="309"/>
      <c r="ABD15" s="309"/>
      <c r="ABE15" s="309"/>
      <c r="ABF15" s="309"/>
      <c r="ABG15" s="309"/>
      <c r="ABH15" s="309"/>
      <c r="ABI15" s="309"/>
      <c r="ABJ15" s="309"/>
      <c r="ABK15" s="309"/>
      <c r="ABL15" s="309"/>
      <c r="ABM15" s="309"/>
      <c r="ABN15" s="309"/>
      <c r="ABO15" s="309"/>
      <c r="ABP15" s="309"/>
      <c r="ABQ15" s="309"/>
      <c r="ABR15" s="309"/>
      <c r="ABS15" s="309"/>
      <c r="ABT15" s="309"/>
      <c r="ABU15" s="309"/>
      <c r="ABV15" s="309"/>
      <c r="ABW15" s="309"/>
      <c r="ABX15" s="309"/>
      <c r="ABY15" s="309"/>
      <c r="ABZ15" s="309"/>
      <c r="ACA15" s="309"/>
      <c r="ACB15" s="309"/>
      <c r="ACC15" s="309"/>
      <c r="ACD15" s="309"/>
      <c r="ACE15" s="309"/>
      <c r="ACF15" s="309"/>
      <c r="ACG15" s="309"/>
      <c r="ACH15" s="309"/>
      <c r="ACI15" s="309"/>
      <c r="ACJ15" s="309"/>
      <c r="ACK15" s="309"/>
      <c r="ACL15" s="309"/>
      <c r="ACM15" s="309"/>
      <c r="ACN15" s="309"/>
      <c r="ACO15" s="309"/>
      <c r="ACP15" s="309"/>
      <c r="ACQ15" s="309"/>
      <c r="ACR15" s="309"/>
      <c r="ACS15" s="309"/>
      <c r="ACT15" s="309"/>
      <c r="ACU15" s="309"/>
      <c r="ACV15" s="309"/>
      <c r="ACW15" s="309"/>
      <c r="ACX15" s="309"/>
      <c r="ACY15" s="309"/>
      <c r="ACZ15" s="309"/>
      <c r="ADA15" s="309"/>
      <c r="ADB15" s="309"/>
      <c r="ADC15" s="309"/>
      <c r="ADD15" s="309"/>
      <c r="ADE15" s="309"/>
      <c r="ADF15" s="309"/>
      <c r="ADG15" s="309"/>
      <c r="ADH15" s="309"/>
      <c r="ADI15" s="309"/>
      <c r="ADJ15" s="309"/>
      <c r="ADK15" s="309"/>
      <c r="ADL15" s="309"/>
      <c r="ADM15" s="309"/>
      <c r="ADN15" s="309"/>
      <c r="ADO15" s="309"/>
      <c r="ADP15" s="309"/>
      <c r="ADQ15" s="309"/>
      <c r="ADR15" s="309"/>
      <c r="ADS15" s="309"/>
      <c r="ADT15" s="309"/>
      <c r="ADU15" s="309"/>
      <c r="ADV15" s="309"/>
      <c r="ADW15" s="309"/>
      <c r="ADX15" s="309"/>
      <c r="ADY15" s="309"/>
      <c r="ADZ15" s="309"/>
      <c r="AEA15" s="309"/>
      <c r="AEB15" s="309"/>
      <c r="AEC15" s="309"/>
      <c r="AED15" s="309"/>
      <c r="AEE15" s="309"/>
      <c r="AEF15" s="309"/>
      <c r="AEG15" s="309"/>
      <c r="AEH15" s="309"/>
      <c r="AEI15" s="309"/>
      <c r="AEJ15" s="309"/>
      <c r="AEK15" s="309"/>
      <c r="AEL15" s="309"/>
      <c r="AEM15" s="309"/>
      <c r="AEN15" s="309"/>
      <c r="AEO15" s="309"/>
      <c r="AEP15" s="309"/>
      <c r="AEQ15" s="309"/>
      <c r="AER15" s="309"/>
      <c r="AES15" s="309"/>
      <c r="AET15" s="309"/>
      <c r="AEU15" s="309"/>
      <c r="AEV15" s="309"/>
      <c r="AEW15" s="309"/>
      <c r="AEX15" s="309"/>
      <c r="AEY15" s="309"/>
      <c r="AEZ15" s="309"/>
      <c r="AFA15" s="309"/>
      <c r="AFB15" s="309"/>
      <c r="AFC15" s="309"/>
      <c r="AFD15" s="309"/>
      <c r="AFE15" s="309"/>
      <c r="AFF15" s="309"/>
      <c r="AFG15" s="309"/>
      <c r="AFH15" s="309"/>
      <c r="AFI15" s="309"/>
      <c r="AFJ15" s="309"/>
      <c r="AFK15" s="309"/>
      <c r="AFL15" s="309"/>
      <c r="AFM15" s="309"/>
      <c r="AFN15" s="309"/>
      <c r="AFO15" s="309"/>
      <c r="AFP15" s="309"/>
      <c r="AFQ15" s="309"/>
      <c r="AFR15" s="309"/>
      <c r="AFS15" s="309"/>
      <c r="AFT15" s="309"/>
      <c r="AFU15" s="309"/>
      <c r="AFV15" s="309"/>
      <c r="AFW15" s="309"/>
      <c r="AFX15" s="309"/>
      <c r="AFY15" s="309"/>
      <c r="AFZ15" s="309"/>
      <c r="AGA15" s="309"/>
      <c r="AGB15" s="309"/>
      <c r="AGC15" s="309"/>
      <c r="AGD15" s="309"/>
      <c r="AGE15" s="309"/>
      <c r="AGF15" s="309"/>
      <c r="AGG15" s="309"/>
      <c r="AGH15" s="309"/>
      <c r="AGI15" s="309"/>
      <c r="AGJ15" s="309"/>
      <c r="AGK15" s="309"/>
      <c r="AGL15" s="309"/>
      <c r="AGM15" s="309"/>
      <c r="AGN15" s="309"/>
      <c r="AGO15" s="309"/>
      <c r="AGP15" s="309"/>
      <c r="AGQ15" s="309"/>
      <c r="AGR15" s="309"/>
      <c r="AGS15" s="309"/>
      <c r="AGT15" s="309"/>
      <c r="AGU15" s="309"/>
      <c r="AGV15" s="309"/>
      <c r="AGW15" s="309"/>
      <c r="AGX15" s="309"/>
      <c r="AGY15" s="309"/>
      <c r="AGZ15" s="309"/>
      <c r="AHA15" s="309"/>
      <c r="AHB15" s="309"/>
      <c r="AHC15" s="309"/>
      <c r="AHD15" s="309"/>
      <c r="AHE15" s="309"/>
      <c r="AHF15" s="309"/>
      <c r="AHG15" s="309"/>
      <c r="AHH15" s="309"/>
      <c r="AHI15" s="309"/>
      <c r="AHJ15" s="309"/>
      <c r="AHK15" s="309"/>
      <c r="AHL15" s="309"/>
      <c r="AHM15" s="309"/>
      <c r="AHN15" s="309"/>
      <c r="AHO15" s="309"/>
      <c r="AHP15" s="309"/>
      <c r="AHQ15" s="309"/>
      <c r="AHR15" s="309"/>
      <c r="AHS15" s="309"/>
      <c r="AHT15" s="309"/>
      <c r="AHU15" s="309"/>
      <c r="AHV15" s="309"/>
      <c r="AHW15" s="309"/>
      <c r="AHX15" s="309"/>
      <c r="AHY15" s="309"/>
      <c r="AHZ15" s="309"/>
      <c r="AIA15" s="309"/>
      <c r="AIB15" s="309"/>
      <c r="AIC15" s="309"/>
      <c r="AID15" s="309"/>
      <c r="AIE15" s="309"/>
      <c r="AIF15" s="309"/>
      <c r="AIG15" s="309"/>
      <c r="AIH15" s="309"/>
      <c r="AII15" s="309"/>
      <c r="AIJ15" s="309"/>
      <c r="AIK15" s="309"/>
      <c r="AIL15" s="309"/>
      <c r="AIM15" s="309"/>
      <c r="AIN15" s="309"/>
      <c r="AIO15" s="309"/>
      <c r="AIP15" s="309"/>
      <c r="AIQ15" s="309"/>
      <c r="AIR15" s="309"/>
      <c r="AIS15" s="309"/>
      <c r="AIT15" s="309"/>
      <c r="AIU15" s="309"/>
      <c r="AIV15" s="309"/>
      <c r="AIW15" s="309"/>
      <c r="AIX15" s="309"/>
      <c r="AIY15" s="309"/>
      <c r="AIZ15" s="309"/>
      <c r="AJA15" s="309"/>
      <c r="AJB15" s="309"/>
      <c r="AJC15" s="309"/>
      <c r="AJD15" s="309"/>
      <c r="AJE15" s="309"/>
      <c r="AJF15" s="309"/>
      <c r="AJG15" s="309"/>
      <c r="AJH15" s="309"/>
      <c r="AJI15" s="309"/>
      <c r="AJJ15" s="309"/>
      <c r="AJK15" s="309"/>
      <c r="AJL15" s="309"/>
      <c r="AJM15" s="309"/>
      <c r="AJN15" s="309"/>
      <c r="AJO15" s="309"/>
      <c r="AJP15" s="309"/>
      <c r="AJQ15" s="309"/>
      <c r="AJR15" s="309"/>
      <c r="AJS15" s="309"/>
      <c r="AJT15" s="309"/>
      <c r="AJU15" s="309"/>
      <c r="AJV15" s="309"/>
      <c r="AJW15" s="309"/>
      <c r="AJX15" s="309"/>
      <c r="AJY15" s="309"/>
      <c r="AJZ15" s="309"/>
      <c r="AKA15" s="309"/>
      <c r="AKB15" s="309"/>
      <c r="AKC15" s="309"/>
      <c r="AKD15" s="309"/>
      <c r="AKE15" s="309"/>
      <c r="AKF15" s="309"/>
      <c r="AKG15" s="309"/>
      <c r="AKH15" s="309"/>
      <c r="AKI15" s="309"/>
      <c r="AKJ15" s="309"/>
      <c r="AKK15" s="309"/>
      <c r="AKL15" s="309"/>
      <c r="AKM15" s="309"/>
      <c r="AKN15" s="309"/>
      <c r="AKO15" s="309"/>
      <c r="AKP15" s="309"/>
      <c r="AKQ15" s="309"/>
      <c r="AKR15" s="309"/>
      <c r="AKS15" s="309"/>
      <c r="AKT15" s="309"/>
      <c r="AKU15" s="309"/>
      <c r="AKV15" s="309"/>
      <c r="AKW15" s="309"/>
      <c r="AKX15" s="309"/>
      <c r="AKY15" s="309"/>
      <c r="AKZ15" s="309"/>
      <c r="ALA15" s="309"/>
      <c r="ALB15" s="309"/>
      <c r="ALC15" s="309"/>
      <c r="ALD15" s="309"/>
      <c r="ALE15" s="309"/>
      <c r="ALF15" s="309"/>
      <c r="ALG15" s="309"/>
      <c r="ALH15" s="309"/>
      <c r="ALI15" s="309"/>
      <c r="ALJ15" s="309"/>
      <c r="ALK15" s="309"/>
      <c r="ALL15" s="309"/>
      <c r="ALM15" s="309"/>
      <c r="ALN15" s="309"/>
      <c r="ALO15" s="309"/>
      <c r="ALP15" s="309"/>
      <c r="ALQ15" s="309"/>
      <c r="ALR15" s="309"/>
      <c r="ALS15" s="309"/>
    </row>
    <row r="16" spans="1:1009" x14ac:dyDescent="0.2">
      <c r="A16" s="311"/>
      <c r="B16" s="311"/>
      <c r="C16" s="311"/>
      <c r="D16" s="311"/>
    </row>
    <row r="17" spans="1:8" ht="15.95" customHeight="1" x14ac:dyDescent="0.2">
      <c r="B17" s="312"/>
    </row>
    <row r="18" spans="1:8" ht="16.5" thickBot="1" x14ac:dyDescent="0.3">
      <c r="A18" s="1016" t="s">
        <v>135</v>
      </c>
      <c r="B18" s="1016"/>
      <c r="C18" s="1016"/>
      <c r="D18" s="1016"/>
      <c r="E18" s="1016"/>
      <c r="F18" s="1016"/>
      <c r="G18" s="1016"/>
      <c r="H18" s="1016"/>
    </row>
    <row r="19" spans="1:8" ht="13.5" thickBot="1" x14ac:dyDescent="0.25"/>
    <row r="20" spans="1:8" ht="13.5" thickBot="1" x14ac:dyDescent="0.25">
      <c r="A20" s="233"/>
      <c r="B20" s="313" t="s">
        <v>172</v>
      </c>
      <c r="C20" s="982">
        <f>'POSTOS SMICRE'!E38+'POSTOS SMIN e USINA'!E78</f>
        <v>17</v>
      </c>
      <c r="D20" s="983"/>
    </row>
    <row r="22" spans="1:8" ht="16.5" thickBot="1" x14ac:dyDescent="0.25">
      <c r="A22" s="314" t="s">
        <v>149</v>
      </c>
      <c r="B22" s="315"/>
      <c r="C22" s="315"/>
      <c r="D22" s="315"/>
      <c r="E22" s="315"/>
      <c r="F22" s="315"/>
      <c r="G22" s="315"/>
      <c r="H22" s="315"/>
    </row>
    <row r="23" spans="1:8" ht="50.1" customHeight="1" thickTop="1" x14ac:dyDescent="0.2">
      <c r="A23" s="316" t="s">
        <v>21</v>
      </c>
      <c r="B23" s="316" t="s">
        <v>116</v>
      </c>
      <c r="C23" s="316" t="s">
        <v>117</v>
      </c>
      <c r="D23" s="316" t="s">
        <v>134</v>
      </c>
      <c r="E23" s="316" t="s">
        <v>119</v>
      </c>
      <c r="F23" s="316" t="s">
        <v>213</v>
      </c>
      <c r="G23" s="316" t="s">
        <v>214</v>
      </c>
      <c r="H23" s="316" t="s">
        <v>215</v>
      </c>
    </row>
    <row r="24" spans="1:8" x14ac:dyDescent="0.2">
      <c r="A24" s="317">
        <v>1</v>
      </c>
      <c r="B24" s="318" t="s">
        <v>196</v>
      </c>
      <c r="C24" s="319">
        <v>1</v>
      </c>
      <c r="D24" s="319">
        <v>60</v>
      </c>
      <c r="E24" s="747"/>
      <c r="F24" s="320">
        <f t="shared" ref="F24:F41" si="0">(E24*C24)*$C$20</f>
        <v>0</v>
      </c>
      <c r="G24" s="321">
        <f t="shared" ref="G24:G41" si="1">IFERROR(ROUND(((E24*C24)/D24),2),0)</f>
        <v>0</v>
      </c>
      <c r="H24" s="321">
        <f t="shared" ref="H24:H41" si="2">G24*$C$20</f>
        <v>0</v>
      </c>
    </row>
    <row r="25" spans="1:8" ht="24" x14ac:dyDescent="0.2">
      <c r="A25" s="322">
        <v>2</v>
      </c>
      <c r="B25" s="323" t="s">
        <v>231</v>
      </c>
      <c r="C25" s="324">
        <v>1</v>
      </c>
      <c r="D25" s="324">
        <v>60</v>
      </c>
      <c r="E25" s="747"/>
      <c r="F25" s="325">
        <f t="shared" si="0"/>
        <v>0</v>
      </c>
      <c r="G25" s="325">
        <f t="shared" si="1"/>
        <v>0</v>
      </c>
      <c r="H25" s="325">
        <f t="shared" si="2"/>
        <v>0</v>
      </c>
    </row>
    <row r="26" spans="1:8" x14ac:dyDescent="0.2">
      <c r="A26" s="326">
        <v>3</v>
      </c>
      <c r="B26" s="318" t="s">
        <v>278</v>
      </c>
      <c r="C26" s="319">
        <v>1</v>
      </c>
      <c r="D26" s="319">
        <v>60</v>
      </c>
      <c r="E26" s="747"/>
      <c r="F26" s="320">
        <f t="shared" si="0"/>
        <v>0</v>
      </c>
      <c r="G26" s="321">
        <f t="shared" si="1"/>
        <v>0</v>
      </c>
      <c r="H26" s="321">
        <f t="shared" si="2"/>
        <v>0</v>
      </c>
    </row>
    <row r="27" spans="1:8" ht="24" x14ac:dyDescent="0.2">
      <c r="A27" s="322">
        <v>4</v>
      </c>
      <c r="B27" s="323" t="s">
        <v>232</v>
      </c>
      <c r="C27" s="324">
        <v>1</v>
      </c>
      <c r="D27" s="324">
        <v>60</v>
      </c>
      <c r="E27" s="747"/>
      <c r="F27" s="325">
        <f t="shared" si="0"/>
        <v>0</v>
      </c>
      <c r="G27" s="325">
        <f t="shared" si="1"/>
        <v>0</v>
      </c>
      <c r="H27" s="325">
        <f t="shared" si="2"/>
        <v>0</v>
      </c>
    </row>
    <row r="28" spans="1:8" x14ac:dyDescent="0.2">
      <c r="A28" s="326">
        <v>5</v>
      </c>
      <c r="B28" s="318" t="s">
        <v>266</v>
      </c>
      <c r="C28" s="319">
        <v>1</v>
      </c>
      <c r="D28" s="319">
        <v>60</v>
      </c>
      <c r="E28" s="747"/>
      <c r="F28" s="320">
        <f t="shared" si="0"/>
        <v>0</v>
      </c>
      <c r="G28" s="321">
        <f t="shared" si="1"/>
        <v>0</v>
      </c>
      <c r="H28" s="321">
        <f t="shared" si="2"/>
        <v>0</v>
      </c>
    </row>
    <row r="29" spans="1:8" x14ac:dyDescent="0.2">
      <c r="A29" s="322">
        <v>6</v>
      </c>
      <c r="B29" s="323" t="s">
        <v>233</v>
      </c>
      <c r="C29" s="324">
        <v>1</v>
      </c>
      <c r="D29" s="324">
        <v>60</v>
      </c>
      <c r="E29" s="747"/>
      <c r="F29" s="325">
        <f t="shared" si="0"/>
        <v>0</v>
      </c>
      <c r="G29" s="325">
        <f t="shared" si="1"/>
        <v>0</v>
      </c>
      <c r="H29" s="325">
        <f t="shared" si="2"/>
        <v>0</v>
      </c>
    </row>
    <row r="30" spans="1:8" x14ac:dyDescent="0.2">
      <c r="A30" s="317">
        <v>7</v>
      </c>
      <c r="B30" s="318" t="s">
        <v>115</v>
      </c>
      <c r="C30" s="319">
        <v>1</v>
      </c>
      <c r="D30" s="319">
        <v>60</v>
      </c>
      <c r="E30" s="747"/>
      <c r="F30" s="320">
        <f t="shared" si="0"/>
        <v>0</v>
      </c>
      <c r="G30" s="321">
        <f t="shared" si="1"/>
        <v>0</v>
      </c>
      <c r="H30" s="321">
        <f t="shared" si="2"/>
        <v>0</v>
      </c>
    </row>
    <row r="31" spans="1:8" ht="24" x14ac:dyDescent="0.2">
      <c r="A31" s="322">
        <v>8</v>
      </c>
      <c r="B31" s="323" t="s">
        <v>234</v>
      </c>
      <c r="C31" s="324">
        <v>1</v>
      </c>
      <c r="D31" s="324">
        <v>60</v>
      </c>
      <c r="E31" s="747"/>
      <c r="F31" s="325">
        <f t="shared" si="0"/>
        <v>0</v>
      </c>
      <c r="G31" s="325">
        <f t="shared" si="1"/>
        <v>0</v>
      </c>
      <c r="H31" s="325">
        <f t="shared" si="2"/>
        <v>0</v>
      </c>
    </row>
    <row r="32" spans="1:8" x14ac:dyDescent="0.2">
      <c r="A32" s="326">
        <v>9</v>
      </c>
      <c r="B32" s="318" t="s">
        <v>277</v>
      </c>
      <c r="C32" s="319">
        <v>1</v>
      </c>
      <c r="D32" s="319">
        <v>60</v>
      </c>
      <c r="E32" s="747"/>
      <c r="F32" s="320">
        <f t="shared" si="0"/>
        <v>0</v>
      </c>
      <c r="G32" s="321">
        <f t="shared" si="1"/>
        <v>0</v>
      </c>
      <c r="H32" s="321">
        <f t="shared" si="2"/>
        <v>0</v>
      </c>
    </row>
    <row r="33" spans="1:1007" x14ac:dyDescent="0.2">
      <c r="A33" s="322">
        <v>10</v>
      </c>
      <c r="B33" s="323" t="s">
        <v>235</v>
      </c>
      <c r="C33" s="324">
        <v>1</v>
      </c>
      <c r="D33" s="324">
        <v>60</v>
      </c>
      <c r="E33" s="747"/>
      <c r="F33" s="325">
        <f t="shared" si="0"/>
        <v>0</v>
      </c>
      <c r="G33" s="325">
        <f t="shared" si="1"/>
        <v>0</v>
      </c>
      <c r="H33" s="325">
        <f t="shared" si="2"/>
        <v>0</v>
      </c>
    </row>
    <row r="34" spans="1:1007" x14ac:dyDescent="0.2">
      <c r="A34" s="326">
        <v>11</v>
      </c>
      <c r="B34" s="318" t="s">
        <v>236</v>
      </c>
      <c r="C34" s="319">
        <v>1</v>
      </c>
      <c r="D34" s="319">
        <v>60</v>
      </c>
      <c r="E34" s="747"/>
      <c r="F34" s="320">
        <f t="shared" si="0"/>
        <v>0</v>
      </c>
      <c r="G34" s="321">
        <f t="shared" si="1"/>
        <v>0</v>
      </c>
      <c r="H34" s="321">
        <f t="shared" si="2"/>
        <v>0</v>
      </c>
    </row>
    <row r="35" spans="1:1007" x14ac:dyDescent="0.2">
      <c r="A35" s="322">
        <v>12</v>
      </c>
      <c r="B35" s="323" t="s">
        <v>279</v>
      </c>
      <c r="C35" s="324">
        <v>1</v>
      </c>
      <c r="D35" s="324">
        <v>60</v>
      </c>
      <c r="E35" s="747"/>
      <c r="F35" s="325">
        <f t="shared" si="0"/>
        <v>0</v>
      </c>
      <c r="G35" s="325">
        <f t="shared" si="1"/>
        <v>0</v>
      </c>
      <c r="H35" s="325">
        <f t="shared" si="2"/>
        <v>0</v>
      </c>
    </row>
    <row r="36" spans="1:1007" ht="24" x14ac:dyDescent="0.2">
      <c r="A36" s="317">
        <v>13</v>
      </c>
      <c r="B36" s="318" t="s">
        <v>267</v>
      </c>
      <c r="C36" s="319">
        <v>1</v>
      </c>
      <c r="D36" s="319">
        <v>60</v>
      </c>
      <c r="E36" s="747"/>
      <c r="F36" s="320">
        <f t="shared" si="0"/>
        <v>0</v>
      </c>
      <c r="G36" s="321">
        <f t="shared" si="1"/>
        <v>0</v>
      </c>
      <c r="H36" s="321">
        <f t="shared" si="2"/>
        <v>0</v>
      </c>
    </row>
    <row r="37" spans="1:1007" ht="24" x14ac:dyDescent="0.2">
      <c r="A37" s="322">
        <v>14</v>
      </c>
      <c r="B37" s="323" t="s">
        <v>346</v>
      </c>
      <c r="C37" s="324">
        <v>1</v>
      </c>
      <c r="D37" s="324">
        <v>60</v>
      </c>
      <c r="E37" s="747"/>
      <c r="F37" s="325">
        <f t="shared" si="0"/>
        <v>0</v>
      </c>
      <c r="G37" s="325">
        <f t="shared" si="1"/>
        <v>0</v>
      </c>
      <c r="H37" s="325">
        <f t="shared" si="2"/>
        <v>0</v>
      </c>
    </row>
    <row r="38" spans="1:1007" x14ac:dyDescent="0.2">
      <c r="A38" s="317">
        <v>15</v>
      </c>
      <c r="B38" s="318" t="s">
        <v>268</v>
      </c>
      <c r="C38" s="319">
        <v>1</v>
      </c>
      <c r="D38" s="319">
        <v>60</v>
      </c>
      <c r="E38" s="747"/>
      <c r="F38" s="320">
        <f t="shared" si="0"/>
        <v>0</v>
      </c>
      <c r="G38" s="321">
        <f t="shared" si="1"/>
        <v>0</v>
      </c>
      <c r="H38" s="321">
        <f t="shared" si="2"/>
        <v>0</v>
      </c>
    </row>
    <row r="39" spans="1:1007" ht="24" x14ac:dyDescent="0.2">
      <c r="A39" s="322">
        <v>16</v>
      </c>
      <c r="B39" s="323" t="s">
        <v>237</v>
      </c>
      <c r="C39" s="324">
        <v>1</v>
      </c>
      <c r="D39" s="324">
        <v>60</v>
      </c>
      <c r="E39" s="747"/>
      <c r="F39" s="325">
        <f t="shared" si="0"/>
        <v>0</v>
      </c>
      <c r="G39" s="325">
        <f t="shared" si="1"/>
        <v>0</v>
      </c>
      <c r="H39" s="325">
        <f t="shared" si="2"/>
        <v>0</v>
      </c>
    </row>
    <row r="40" spans="1:1007" x14ac:dyDescent="0.2">
      <c r="A40" s="326">
        <v>18</v>
      </c>
      <c r="B40" s="749" t="s">
        <v>138</v>
      </c>
      <c r="C40" s="750"/>
      <c r="D40" s="319">
        <v>60</v>
      </c>
      <c r="E40" s="748"/>
      <c r="F40" s="327">
        <f t="shared" si="0"/>
        <v>0</v>
      </c>
      <c r="G40" s="327">
        <f t="shared" si="1"/>
        <v>0</v>
      </c>
      <c r="H40" s="327">
        <f t="shared" si="2"/>
        <v>0</v>
      </c>
    </row>
    <row r="41" spans="1:1007" x14ac:dyDescent="0.2">
      <c r="A41" s="326">
        <v>19</v>
      </c>
      <c r="B41" s="749" t="s">
        <v>138</v>
      </c>
      <c r="C41" s="750"/>
      <c r="D41" s="324">
        <v>60</v>
      </c>
      <c r="E41" s="748"/>
      <c r="F41" s="328">
        <f t="shared" si="0"/>
        <v>0</v>
      </c>
      <c r="G41" s="328">
        <f t="shared" si="1"/>
        <v>0</v>
      </c>
      <c r="H41" s="328">
        <f t="shared" si="2"/>
        <v>0</v>
      </c>
    </row>
    <row r="42" spans="1:1007" ht="13.5" customHeight="1" x14ac:dyDescent="0.2">
      <c r="A42" s="329"/>
      <c r="B42" s="330"/>
      <c r="C42" s="331"/>
      <c r="D42" s="332"/>
      <c r="E42" s="333" t="s">
        <v>220</v>
      </c>
      <c r="F42" s="334">
        <f>SUM(F24:F41)</f>
        <v>0</v>
      </c>
      <c r="G42" s="335">
        <f>SUM(G24:G41)</f>
        <v>0</v>
      </c>
      <c r="H42" s="335">
        <f>SUM(H24:H41)</f>
        <v>0</v>
      </c>
    </row>
    <row r="43" spans="1:1007" ht="13.5" customHeight="1" thickBot="1" x14ac:dyDescent="0.25">
      <c r="A43" s="331"/>
      <c r="B43" s="331"/>
      <c r="C43" s="331"/>
      <c r="D43" s="336"/>
      <c r="E43" s="337"/>
      <c r="F43" s="337"/>
      <c r="G43" s="338"/>
      <c r="H43" s="339"/>
    </row>
    <row r="44" spans="1:1007" ht="13.5" customHeight="1" thickBot="1" x14ac:dyDescent="0.25">
      <c r="A44" s="340"/>
      <c r="B44" s="340"/>
      <c r="C44" s="340"/>
      <c r="E44" s="337"/>
      <c r="F44" s="337" t="s">
        <v>291</v>
      </c>
      <c r="G44" s="341">
        <f>G42</f>
        <v>0</v>
      </c>
      <c r="H44" s="339"/>
    </row>
    <row r="45" spans="1:1007" ht="13.5" customHeight="1" x14ac:dyDescent="0.2">
      <c r="A45" s="340"/>
      <c r="B45" s="340"/>
      <c r="C45" s="342"/>
      <c r="D45" s="343"/>
      <c r="E45" s="344"/>
      <c r="F45" s="344"/>
      <c r="G45" s="345"/>
      <c r="H45" s="345"/>
    </row>
    <row r="46" spans="1:1007" ht="16.5" thickBot="1" x14ac:dyDescent="0.25">
      <c r="A46" s="314" t="s">
        <v>150</v>
      </c>
      <c r="B46" s="315"/>
      <c r="C46" s="315"/>
      <c r="D46" s="315"/>
      <c r="E46" s="315"/>
      <c r="F46" s="315"/>
      <c r="G46" s="315"/>
      <c r="H46" s="315"/>
    </row>
    <row r="47" spans="1:1007" ht="50.1" customHeight="1" thickTop="1" x14ac:dyDescent="0.2">
      <c r="A47" s="316" t="s">
        <v>21</v>
      </c>
      <c r="B47" s="316" t="s">
        <v>116</v>
      </c>
      <c r="C47" s="316" t="s">
        <v>117</v>
      </c>
      <c r="D47" s="316" t="s">
        <v>134</v>
      </c>
      <c r="E47" s="316" t="s">
        <v>119</v>
      </c>
      <c r="F47" s="316" t="s">
        <v>213</v>
      </c>
      <c r="G47" s="316" t="s">
        <v>214</v>
      </c>
      <c r="H47" s="316" t="s">
        <v>215</v>
      </c>
      <c r="ALS47" s="233"/>
    </row>
    <row r="48" spans="1:1007" ht="36" x14ac:dyDescent="0.2">
      <c r="A48" s="326">
        <v>1</v>
      </c>
      <c r="B48" s="318" t="s">
        <v>238</v>
      </c>
      <c r="C48" s="319">
        <v>1</v>
      </c>
      <c r="D48" s="319">
        <v>120</v>
      </c>
      <c r="E48" s="751"/>
      <c r="F48" s="346">
        <f>(E48*C48)*$C$20</f>
        <v>0</v>
      </c>
      <c r="G48" s="347">
        <f>IFERROR(ROUND(((E48*C48)/D48),2),0)</f>
        <v>0</v>
      </c>
      <c r="H48" s="347">
        <f>G48*$C$20</f>
        <v>0</v>
      </c>
      <c r="ALS48" s="233"/>
    </row>
    <row r="49" spans="1:1007" ht="24" x14ac:dyDescent="0.2">
      <c r="A49" s="317">
        <v>2</v>
      </c>
      <c r="B49" s="323" t="s">
        <v>239</v>
      </c>
      <c r="C49" s="324">
        <v>1</v>
      </c>
      <c r="D49" s="324">
        <v>120</v>
      </c>
      <c r="E49" s="751"/>
      <c r="F49" s="348">
        <f>(E49*C49)*$C$20</f>
        <v>0</v>
      </c>
      <c r="G49" s="348">
        <f>IFERROR(ROUND(((E49*C49)/D49),2),0)</f>
        <v>0</v>
      </c>
      <c r="H49" s="348">
        <f>G49*$C$20</f>
        <v>0</v>
      </c>
      <c r="ALS49" s="233"/>
    </row>
    <row r="50" spans="1:1007" x14ac:dyDescent="0.2">
      <c r="A50" s="326">
        <v>3</v>
      </c>
      <c r="B50" s="749" t="s">
        <v>139</v>
      </c>
      <c r="C50" s="750"/>
      <c r="D50" s="349">
        <v>120</v>
      </c>
      <c r="E50" s="751"/>
      <c r="F50" s="346">
        <f>(E50*C50)*$C$20</f>
        <v>0</v>
      </c>
      <c r="G50" s="347">
        <f>IFERROR(ROUND(((E50*C50)/D50),2),0)</f>
        <v>0</v>
      </c>
      <c r="H50" s="347">
        <f>G50*$C$20</f>
        <v>0</v>
      </c>
    </row>
    <row r="51" spans="1:1007" x14ac:dyDescent="0.2">
      <c r="A51" s="317">
        <v>4</v>
      </c>
      <c r="B51" s="749" t="s">
        <v>139</v>
      </c>
      <c r="C51" s="750"/>
      <c r="D51" s="349">
        <v>120</v>
      </c>
      <c r="E51" s="751"/>
      <c r="F51" s="346">
        <f>(E51*C51)*$C$20</f>
        <v>0</v>
      </c>
      <c r="G51" s="347">
        <f>IFERROR(ROUND(((E51*C51)/D51),2),0)</f>
        <v>0</v>
      </c>
      <c r="H51" s="347">
        <f>G51*$C$20</f>
        <v>0</v>
      </c>
    </row>
    <row r="52" spans="1:1007" ht="13.5" customHeight="1" x14ac:dyDescent="0.2">
      <c r="A52" s="329"/>
      <c r="B52" s="330"/>
      <c r="C52" s="331"/>
      <c r="D52" s="332"/>
      <c r="E52" s="333" t="s">
        <v>220</v>
      </c>
      <c r="F52" s="334">
        <f>SUM(F48:F51)</f>
        <v>0</v>
      </c>
      <c r="G52" s="335">
        <f>SUM(G48:G51)</f>
        <v>0</v>
      </c>
      <c r="H52" s="335">
        <f>SUM(H48:H51)</f>
        <v>0</v>
      </c>
    </row>
    <row r="53" spans="1:1007" ht="13.5" customHeight="1" thickBot="1" x14ac:dyDescent="0.25">
      <c r="A53" s="331"/>
      <c r="B53" s="331"/>
      <c r="C53" s="331"/>
      <c r="D53" s="336"/>
      <c r="E53" s="337"/>
      <c r="F53" s="337"/>
      <c r="G53" s="338"/>
      <c r="H53" s="339"/>
    </row>
    <row r="54" spans="1:1007" ht="13.5" customHeight="1" thickBot="1" x14ac:dyDescent="0.25">
      <c r="A54" s="340"/>
      <c r="B54" s="340"/>
      <c r="C54" s="1011" t="s">
        <v>146</v>
      </c>
      <c r="D54" s="1011"/>
      <c r="E54" s="1011"/>
      <c r="F54" s="1012"/>
      <c r="G54" s="350">
        <f>G52</f>
        <v>0</v>
      </c>
      <c r="H54" s="351"/>
    </row>
    <row r="55" spans="1:1007" x14ac:dyDescent="0.2">
      <c r="E55" s="352"/>
      <c r="F55" s="352"/>
      <c r="G55" s="353"/>
      <c r="H55" s="353"/>
    </row>
    <row r="56" spans="1:1007" ht="16.5" thickBot="1" x14ac:dyDescent="0.25">
      <c r="A56" s="314" t="s">
        <v>151</v>
      </c>
      <c r="B56" s="315"/>
      <c r="C56" s="315"/>
      <c r="D56" s="315"/>
      <c r="E56" s="315"/>
      <c r="F56" s="354"/>
      <c r="G56" s="354"/>
      <c r="H56" s="354"/>
    </row>
    <row r="57" spans="1:1007" ht="50.1" customHeight="1" thickTop="1" x14ac:dyDescent="0.2">
      <c r="A57" s="355" t="s">
        <v>21</v>
      </c>
      <c r="B57" s="355" t="s">
        <v>116</v>
      </c>
      <c r="C57" s="355" t="s">
        <v>120</v>
      </c>
      <c r="D57" s="355" t="s">
        <v>118</v>
      </c>
      <c r="E57" s="316" t="s">
        <v>119</v>
      </c>
      <c r="F57" s="316" t="s">
        <v>216</v>
      </c>
      <c r="G57" s="316" t="s">
        <v>214</v>
      </c>
      <c r="H57" s="356" t="s">
        <v>215</v>
      </c>
    </row>
    <row r="58" spans="1:1007" x14ac:dyDescent="0.2">
      <c r="A58" s="357">
        <v>1</v>
      </c>
      <c r="B58" s="318" t="s">
        <v>240</v>
      </c>
      <c r="C58" s="358">
        <v>9</v>
      </c>
      <c r="D58" s="358">
        <v>60</v>
      </c>
      <c r="E58" s="752"/>
      <c r="F58" s="359">
        <f>E58*C58</f>
        <v>0</v>
      </c>
      <c r="G58" s="360">
        <f>IFERROR(ROUND((F58/D58)/$C$20,2),0)</f>
        <v>0</v>
      </c>
      <c r="H58" s="360">
        <f t="shared" ref="H58:H82" si="3">G58*$C$20</f>
        <v>0</v>
      </c>
    </row>
    <row r="59" spans="1:1007" x14ac:dyDescent="0.2">
      <c r="A59" s="361">
        <v>2</v>
      </c>
      <c r="B59" s="323" t="s">
        <v>241</v>
      </c>
      <c r="C59" s="361">
        <v>8</v>
      </c>
      <c r="D59" s="361">
        <v>60</v>
      </c>
      <c r="E59" s="752"/>
      <c r="F59" s="362">
        <f t="shared" ref="F59:F82" si="4">E59*C59</f>
        <v>0</v>
      </c>
      <c r="G59" s="362">
        <f t="shared" ref="G59:G82" si="5">IFERROR(ROUND((F59/D59)/$C$20,2),0)</f>
        <v>0</v>
      </c>
      <c r="H59" s="362">
        <f t="shared" si="3"/>
        <v>0</v>
      </c>
    </row>
    <row r="60" spans="1:1007" ht="24" x14ac:dyDescent="0.2">
      <c r="A60" s="357">
        <v>3</v>
      </c>
      <c r="B60" s="318" t="s">
        <v>281</v>
      </c>
      <c r="C60" s="358">
        <v>8</v>
      </c>
      <c r="D60" s="358">
        <v>60</v>
      </c>
      <c r="E60" s="752"/>
      <c r="F60" s="359">
        <f t="shared" si="4"/>
        <v>0</v>
      </c>
      <c r="G60" s="360">
        <f t="shared" si="5"/>
        <v>0</v>
      </c>
      <c r="H60" s="360">
        <f t="shared" si="3"/>
        <v>0</v>
      </c>
    </row>
    <row r="61" spans="1:1007" x14ac:dyDescent="0.2">
      <c r="A61" s="361">
        <v>4</v>
      </c>
      <c r="B61" s="323" t="s">
        <v>345</v>
      </c>
      <c r="C61" s="363">
        <v>8</v>
      </c>
      <c r="D61" s="363">
        <v>60</v>
      </c>
      <c r="E61" s="752"/>
      <c r="F61" s="362">
        <f t="shared" si="4"/>
        <v>0</v>
      </c>
      <c r="G61" s="362">
        <f t="shared" si="5"/>
        <v>0</v>
      </c>
      <c r="H61" s="362">
        <f t="shared" si="3"/>
        <v>0</v>
      </c>
    </row>
    <row r="62" spans="1:1007" ht="24" x14ac:dyDescent="0.2">
      <c r="A62" s="357">
        <v>5</v>
      </c>
      <c r="B62" s="318" t="s">
        <v>242</v>
      </c>
      <c r="C62" s="364">
        <v>8</v>
      </c>
      <c r="D62" s="364">
        <v>60</v>
      </c>
      <c r="E62" s="752"/>
      <c r="F62" s="359">
        <f t="shared" si="4"/>
        <v>0</v>
      </c>
      <c r="G62" s="360">
        <f t="shared" si="5"/>
        <v>0</v>
      </c>
      <c r="H62" s="360">
        <f t="shared" si="3"/>
        <v>0</v>
      </c>
    </row>
    <row r="63" spans="1:1007" ht="24" x14ac:dyDescent="0.2">
      <c r="A63" s="361">
        <v>6</v>
      </c>
      <c r="B63" s="323" t="s">
        <v>243</v>
      </c>
      <c r="C63" s="363">
        <v>9</v>
      </c>
      <c r="D63" s="363">
        <v>60</v>
      </c>
      <c r="E63" s="752"/>
      <c r="F63" s="362">
        <f t="shared" si="4"/>
        <v>0</v>
      </c>
      <c r="G63" s="362">
        <f t="shared" si="5"/>
        <v>0</v>
      </c>
      <c r="H63" s="362">
        <f t="shared" si="3"/>
        <v>0</v>
      </c>
    </row>
    <row r="64" spans="1:1007" ht="24" x14ac:dyDescent="0.2">
      <c r="A64" s="357">
        <v>7</v>
      </c>
      <c r="B64" s="318" t="s">
        <v>121</v>
      </c>
      <c r="C64" s="358">
        <v>8</v>
      </c>
      <c r="D64" s="358">
        <v>60</v>
      </c>
      <c r="E64" s="752"/>
      <c r="F64" s="359">
        <f t="shared" si="4"/>
        <v>0</v>
      </c>
      <c r="G64" s="360">
        <f t="shared" si="5"/>
        <v>0</v>
      </c>
      <c r="H64" s="360">
        <f t="shared" si="3"/>
        <v>0</v>
      </c>
    </row>
    <row r="65" spans="1:8" ht="24" x14ac:dyDescent="0.2">
      <c r="A65" s="361">
        <v>8</v>
      </c>
      <c r="B65" s="323" t="s">
        <v>244</v>
      </c>
      <c r="C65" s="361">
        <v>8</v>
      </c>
      <c r="D65" s="361">
        <v>60</v>
      </c>
      <c r="E65" s="752"/>
      <c r="F65" s="362">
        <f t="shared" si="4"/>
        <v>0</v>
      </c>
      <c r="G65" s="362">
        <f t="shared" si="5"/>
        <v>0</v>
      </c>
      <c r="H65" s="362">
        <f t="shared" si="3"/>
        <v>0</v>
      </c>
    </row>
    <row r="66" spans="1:8" ht="24.75" customHeight="1" x14ac:dyDescent="0.2">
      <c r="A66" s="357">
        <v>9</v>
      </c>
      <c r="B66" s="318" t="s">
        <v>284</v>
      </c>
      <c r="C66" s="358">
        <v>9</v>
      </c>
      <c r="D66" s="358">
        <v>60</v>
      </c>
      <c r="E66" s="752"/>
      <c r="F66" s="359">
        <f t="shared" si="4"/>
        <v>0</v>
      </c>
      <c r="G66" s="360">
        <f t="shared" si="5"/>
        <v>0</v>
      </c>
      <c r="H66" s="360">
        <f t="shared" si="3"/>
        <v>0</v>
      </c>
    </row>
    <row r="67" spans="1:8" x14ac:dyDescent="0.2">
      <c r="A67" s="361">
        <v>10</v>
      </c>
      <c r="B67" s="323" t="s">
        <v>269</v>
      </c>
      <c r="C67" s="361">
        <v>8</v>
      </c>
      <c r="D67" s="361">
        <v>60</v>
      </c>
      <c r="E67" s="752"/>
      <c r="F67" s="362">
        <f t="shared" si="4"/>
        <v>0</v>
      </c>
      <c r="G67" s="362">
        <f t="shared" si="5"/>
        <v>0</v>
      </c>
      <c r="H67" s="362">
        <f t="shared" si="3"/>
        <v>0</v>
      </c>
    </row>
    <row r="68" spans="1:8" ht="24" x14ac:dyDescent="0.2">
      <c r="A68" s="357">
        <v>11</v>
      </c>
      <c r="B68" s="318" t="s">
        <v>282</v>
      </c>
      <c r="C68" s="358">
        <v>8</v>
      </c>
      <c r="D68" s="358">
        <v>60</v>
      </c>
      <c r="E68" s="752"/>
      <c r="F68" s="359">
        <f t="shared" si="4"/>
        <v>0</v>
      </c>
      <c r="G68" s="360">
        <f t="shared" si="5"/>
        <v>0</v>
      </c>
      <c r="H68" s="360">
        <f t="shared" si="3"/>
        <v>0</v>
      </c>
    </row>
    <row r="69" spans="1:8" x14ac:dyDescent="0.2">
      <c r="A69" s="361">
        <v>12</v>
      </c>
      <c r="B69" s="323" t="s">
        <v>245</v>
      </c>
      <c r="C69" s="361">
        <v>8</v>
      </c>
      <c r="D69" s="361">
        <v>60</v>
      </c>
      <c r="E69" s="752"/>
      <c r="F69" s="362">
        <f t="shared" si="4"/>
        <v>0</v>
      </c>
      <c r="G69" s="362">
        <f t="shared" si="5"/>
        <v>0</v>
      </c>
      <c r="H69" s="362">
        <f t="shared" si="3"/>
        <v>0</v>
      </c>
    </row>
    <row r="70" spans="1:8" x14ac:dyDescent="0.2">
      <c r="A70" s="357">
        <v>13</v>
      </c>
      <c r="B70" s="318" t="s">
        <v>246</v>
      </c>
      <c r="C70" s="358">
        <v>9</v>
      </c>
      <c r="D70" s="358">
        <v>60</v>
      </c>
      <c r="E70" s="752"/>
      <c r="F70" s="359">
        <f t="shared" si="4"/>
        <v>0</v>
      </c>
      <c r="G70" s="360">
        <f t="shared" si="5"/>
        <v>0</v>
      </c>
      <c r="H70" s="360">
        <f t="shared" si="3"/>
        <v>0</v>
      </c>
    </row>
    <row r="71" spans="1:8" x14ac:dyDescent="0.2">
      <c r="A71" s="361">
        <v>14</v>
      </c>
      <c r="B71" s="323" t="s">
        <v>247</v>
      </c>
      <c r="C71" s="361">
        <v>9</v>
      </c>
      <c r="D71" s="361">
        <v>60</v>
      </c>
      <c r="E71" s="752"/>
      <c r="F71" s="362">
        <f t="shared" si="4"/>
        <v>0</v>
      </c>
      <c r="G71" s="362">
        <f t="shared" si="5"/>
        <v>0</v>
      </c>
      <c r="H71" s="362">
        <f t="shared" si="3"/>
        <v>0</v>
      </c>
    </row>
    <row r="72" spans="1:8" ht="24" x14ac:dyDescent="0.2">
      <c r="A72" s="357">
        <v>15</v>
      </c>
      <c r="B72" s="318" t="s">
        <v>248</v>
      </c>
      <c r="C72" s="358">
        <v>9</v>
      </c>
      <c r="D72" s="358">
        <v>60</v>
      </c>
      <c r="E72" s="752"/>
      <c r="F72" s="359">
        <f t="shared" si="4"/>
        <v>0</v>
      </c>
      <c r="G72" s="360">
        <f t="shared" si="5"/>
        <v>0</v>
      </c>
      <c r="H72" s="360">
        <f t="shared" si="3"/>
        <v>0</v>
      </c>
    </row>
    <row r="73" spans="1:8" ht="24" x14ac:dyDescent="0.2">
      <c r="A73" s="361">
        <v>16</v>
      </c>
      <c r="B73" s="323" t="s">
        <v>283</v>
      </c>
      <c r="C73" s="361">
        <v>8</v>
      </c>
      <c r="D73" s="361">
        <v>60</v>
      </c>
      <c r="E73" s="752"/>
      <c r="F73" s="362">
        <f t="shared" si="4"/>
        <v>0</v>
      </c>
      <c r="G73" s="362">
        <f t="shared" si="5"/>
        <v>0</v>
      </c>
      <c r="H73" s="362">
        <f t="shared" si="3"/>
        <v>0</v>
      </c>
    </row>
    <row r="74" spans="1:8" x14ac:dyDescent="0.2">
      <c r="A74" s="357">
        <v>17</v>
      </c>
      <c r="B74" s="318" t="s">
        <v>274</v>
      </c>
      <c r="C74" s="358">
        <v>8</v>
      </c>
      <c r="D74" s="358">
        <v>60</v>
      </c>
      <c r="E74" s="752"/>
      <c r="F74" s="359">
        <f t="shared" si="4"/>
        <v>0</v>
      </c>
      <c r="G74" s="360">
        <f t="shared" si="5"/>
        <v>0</v>
      </c>
      <c r="H74" s="360">
        <f t="shared" si="3"/>
        <v>0</v>
      </c>
    </row>
    <row r="75" spans="1:8" x14ac:dyDescent="0.2">
      <c r="A75" s="361">
        <v>18</v>
      </c>
      <c r="B75" s="323" t="s">
        <v>273</v>
      </c>
      <c r="C75" s="361">
        <v>8</v>
      </c>
      <c r="D75" s="361">
        <v>60</v>
      </c>
      <c r="E75" s="752"/>
      <c r="F75" s="362">
        <f t="shared" si="4"/>
        <v>0</v>
      </c>
      <c r="G75" s="362">
        <f t="shared" si="5"/>
        <v>0</v>
      </c>
      <c r="H75" s="362">
        <f t="shared" si="3"/>
        <v>0</v>
      </c>
    </row>
    <row r="76" spans="1:8" x14ac:dyDescent="0.2">
      <c r="A76" s="357">
        <v>19</v>
      </c>
      <c r="B76" s="318" t="s">
        <v>272</v>
      </c>
      <c r="C76" s="364">
        <v>8</v>
      </c>
      <c r="D76" s="364">
        <v>60</v>
      </c>
      <c r="E76" s="751"/>
      <c r="F76" s="359">
        <f t="shared" si="4"/>
        <v>0</v>
      </c>
      <c r="G76" s="360">
        <f t="shared" si="5"/>
        <v>0</v>
      </c>
      <c r="H76" s="360">
        <f t="shared" si="3"/>
        <v>0</v>
      </c>
    </row>
    <row r="77" spans="1:8" x14ac:dyDescent="0.2">
      <c r="A77" s="361">
        <v>20</v>
      </c>
      <c r="B77" s="323" t="s">
        <v>271</v>
      </c>
      <c r="C77" s="363">
        <v>8</v>
      </c>
      <c r="D77" s="363">
        <v>60</v>
      </c>
      <c r="E77" s="751"/>
      <c r="F77" s="362">
        <f t="shared" si="4"/>
        <v>0</v>
      </c>
      <c r="G77" s="362">
        <f t="shared" si="5"/>
        <v>0</v>
      </c>
      <c r="H77" s="362">
        <f t="shared" si="3"/>
        <v>0</v>
      </c>
    </row>
    <row r="78" spans="1:8" x14ac:dyDescent="0.2">
      <c r="A78" s="357">
        <v>21</v>
      </c>
      <c r="B78" s="318" t="s">
        <v>270</v>
      </c>
      <c r="C78" s="364">
        <v>8</v>
      </c>
      <c r="D78" s="364">
        <v>60</v>
      </c>
      <c r="E78" s="751"/>
      <c r="F78" s="359">
        <f t="shared" si="4"/>
        <v>0</v>
      </c>
      <c r="G78" s="360">
        <f t="shared" si="5"/>
        <v>0</v>
      </c>
      <c r="H78" s="360">
        <f t="shared" si="3"/>
        <v>0</v>
      </c>
    </row>
    <row r="79" spans="1:8" x14ac:dyDescent="0.2">
      <c r="A79" s="361">
        <v>22</v>
      </c>
      <c r="B79" s="323" t="s">
        <v>197</v>
      </c>
      <c r="C79" s="365">
        <v>1</v>
      </c>
      <c r="D79" s="365">
        <v>60</v>
      </c>
      <c r="E79" s="753"/>
      <c r="F79" s="362">
        <f t="shared" si="4"/>
        <v>0</v>
      </c>
      <c r="G79" s="362">
        <f t="shared" si="5"/>
        <v>0</v>
      </c>
      <c r="H79" s="362">
        <f t="shared" si="3"/>
        <v>0</v>
      </c>
    </row>
    <row r="80" spans="1:8" x14ac:dyDescent="0.2">
      <c r="A80" s="357">
        <v>23</v>
      </c>
      <c r="B80" s="366" t="s">
        <v>344</v>
      </c>
      <c r="C80" s="367">
        <v>8</v>
      </c>
      <c r="D80" s="367">
        <v>60</v>
      </c>
      <c r="E80" s="751"/>
      <c r="F80" s="359">
        <f t="shared" ref="F80" si="6">E80*C80</f>
        <v>0</v>
      </c>
      <c r="G80" s="359">
        <f t="shared" ref="G80" si="7">IFERROR(ROUND((F80/D80)/$C$20,2),0)</f>
        <v>0</v>
      </c>
      <c r="H80" s="359">
        <f t="shared" ref="H80" si="8">G80*$C$20</f>
        <v>0</v>
      </c>
    </row>
    <row r="81" spans="1:8" x14ac:dyDescent="0.2">
      <c r="A81" s="361">
        <v>24</v>
      </c>
      <c r="B81" s="749" t="s">
        <v>137</v>
      </c>
      <c r="C81" s="750"/>
      <c r="D81" s="324">
        <v>60</v>
      </c>
      <c r="E81" s="751"/>
      <c r="F81" s="362">
        <f t="shared" si="4"/>
        <v>0</v>
      </c>
      <c r="G81" s="362">
        <f t="shared" si="5"/>
        <v>0</v>
      </c>
      <c r="H81" s="362">
        <f t="shared" si="3"/>
        <v>0</v>
      </c>
    </row>
    <row r="82" spans="1:8" x14ac:dyDescent="0.2">
      <c r="A82" s="357">
        <v>25</v>
      </c>
      <c r="B82" s="749" t="s">
        <v>137</v>
      </c>
      <c r="C82" s="750"/>
      <c r="D82" s="349">
        <v>60</v>
      </c>
      <c r="E82" s="751"/>
      <c r="F82" s="359">
        <f t="shared" si="4"/>
        <v>0</v>
      </c>
      <c r="G82" s="360">
        <f t="shared" si="5"/>
        <v>0</v>
      </c>
      <c r="H82" s="359">
        <f t="shared" si="3"/>
        <v>0</v>
      </c>
    </row>
    <row r="83" spans="1:8" ht="13.5" customHeight="1" x14ac:dyDescent="0.2">
      <c r="A83" s="329"/>
      <c r="B83" s="330"/>
      <c r="C83" s="331"/>
      <c r="D83" s="332"/>
      <c r="E83" s="333" t="s">
        <v>220</v>
      </c>
      <c r="F83" s="334">
        <f>SUM(F58:F82)</f>
        <v>0</v>
      </c>
      <c r="G83" s="335">
        <f>SUM(G58:G82)</f>
        <v>0</v>
      </c>
      <c r="H83" s="335">
        <f>SUM(H58:H82)</f>
        <v>0</v>
      </c>
    </row>
    <row r="84" spans="1:8" ht="13.5" customHeight="1" thickBot="1" x14ac:dyDescent="0.25">
      <c r="A84" s="331"/>
      <c r="B84" s="331"/>
      <c r="C84" s="331"/>
      <c r="D84" s="336"/>
      <c r="E84" s="337"/>
      <c r="F84" s="337"/>
      <c r="G84" s="338"/>
      <c r="H84" s="339"/>
    </row>
    <row r="85" spans="1:8" ht="13.5" thickBot="1" x14ac:dyDescent="0.25">
      <c r="A85" s="368"/>
      <c r="B85" s="369"/>
      <c r="C85" s="370"/>
      <c r="D85" s="370"/>
      <c r="F85" s="371" t="s">
        <v>292</v>
      </c>
      <c r="G85" s="372">
        <f>H83</f>
        <v>0</v>
      </c>
      <c r="H85" s="373"/>
    </row>
    <row r="86" spans="1:8" ht="13.5" thickBot="1" x14ac:dyDescent="0.25">
      <c r="A86" s="374"/>
      <c r="B86" s="375"/>
      <c r="C86" s="375"/>
      <c r="D86" s="376"/>
      <c r="F86" s="377" t="s">
        <v>122</v>
      </c>
      <c r="G86" s="350">
        <f>G83</f>
        <v>0</v>
      </c>
      <c r="H86" s="351"/>
    </row>
    <row r="87" spans="1:8" x14ac:dyDescent="0.2">
      <c r="G87" s="378"/>
      <c r="H87" s="378"/>
    </row>
    <row r="88" spans="1:8" ht="16.5" thickBot="1" x14ac:dyDescent="0.25">
      <c r="A88" s="314" t="s">
        <v>152</v>
      </c>
      <c r="B88" s="315"/>
      <c r="C88" s="315"/>
      <c r="D88" s="315"/>
      <c r="E88" s="315"/>
      <c r="F88" s="315"/>
      <c r="G88" s="315"/>
      <c r="H88" s="315"/>
    </row>
    <row r="89" spans="1:8" ht="50.1" customHeight="1" thickTop="1" x14ac:dyDescent="0.2">
      <c r="A89" s="355" t="s">
        <v>21</v>
      </c>
      <c r="B89" s="355" t="s">
        <v>116</v>
      </c>
      <c r="C89" s="355" t="s">
        <v>120</v>
      </c>
      <c r="D89" s="355" t="s">
        <v>118</v>
      </c>
      <c r="E89" s="316" t="s">
        <v>119</v>
      </c>
      <c r="F89" s="316" t="s">
        <v>216</v>
      </c>
      <c r="G89" s="316" t="s">
        <v>214</v>
      </c>
      <c r="H89" s="356" t="s">
        <v>215</v>
      </c>
    </row>
    <row r="90" spans="1:8" ht="36" x14ac:dyDescent="0.2">
      <c r="A90" s="318">
        <v>1</v>
      </c>
      <c r="B90" s="318" t="s">
        <v>263</v>
      </c>
      <c r="C90" s="358">
        <v>8</v>
      </c>
      <c r="D90" s="358">
        <v>120</v>
      </c>
      <c r="E90" s="752"/>
      <c r="F90" s="359">
        <f>E90*C90</f>
        <v>0</v>
      </c>
      <c r="G90" s="360">
        <f>IFERROR(ROUND((F90/D90)/$C$20,2),0)</f>
        <v>0</v>
      </c>
      <c r="H90" s="360">
        <f t="shared" ref="H90:H106" si="9">G90*$C$20</f>
        <v>0</v>
      </c>
    </row>
    <row r="91" spans="1:8" ht="24" x14ac:dyDescent="0.2">
      <c r="A91" s="379">
        <v>2</v>
      </c>
      <c r="B91" s="323" t="s">
        <v>249</v>
      </c>
      <c r="C91" s="361">
        <v>9</v>
      </c>
      <c r="D91" s="363">
        <v>120</v>
      </c>
      <c r="E91" s="751"/>
      <c r="F91" s="348">
        <f>E91*C91</f>
        <v>0</v>
      </c>
      <c r="G91" s="362">
        <f>IFERROR(ROUND((F91/D91)/$C$20,2),0)</f>
        <v>0</v>
      </c>
      <c r="H91" s="362">
        <f t="shared" si="9"/>
        <v>0</v>
      </c>
    </row>
    <row r="92" spans="1:8" ht="24" x14ac:dyDescent="0.2">
      <c r="A92" s="318">
        <v>3</v>
      </c>
      <c r="B92" s="318" t="s">
        <v>250</v>
      </c>
      <c r="C92" s="358">
        <v>8</v>
      </c>
      <c r="D92" s="358">
        <v>120</v>
      </c>
      <c r="E92" s="752"/>
      <c r="F92" s="359">
        <f t="shared" ref="F92:F106" si="10">E92*C92</f>
        <v>0</v>
      </c>
      <c r="G92" s="360">
        <f t="shared" ref="G92:G106" si="11">IFERROR(ROUND((F92/D92)/$C$20,2),0)</f>
        <v>0</v>
      </c>
      <c r="H92" s="360">
        <f t="shared" si="9"/>
        <v>0</v>
      </c>
    </row>
    <row r="93" spans="1:8" x14ac:dyDescent="0.2">
      <c r="A93" s="379">
        <v>4</v>
      </c>
      <c r="B93" s="323" t="s">
        <v>251</v>
      </c>
      <c r="C93" s="361">
        <v>8</v>
      </c>
      <c r="D93" s="361">
        <v>120</v>
      </c>
      <c r="E93" s="752"/>
      <c r="F93" s="348">
        <f t="shared" si="10"/>
        <v>0</v>
      </c>
      <c r="G93" s="362">
        <f t="shared" si="11"/>
        <v>0</v>
      </c>
      <c r="H93" s="362">
        <f t="shared" si="9"/>
        <v>0</v>
      </c>
    </row>
    <row r="94" spans="1:8" ht="24" x14ac:dyDescent="0.2">
      <c r="A94" s="380">
        <v>5</v>
      </c>
      <c r="B94" s="318" t="s">
        <v>252</v>
      </c>
      <c r="C94" s="358">
        <v>8</v>
      </c>
      <c r="D94" s="358">
        <v>120</v>
      </c>
      <c r="E94" s="752"/>
      <c r="F94" s="359">
        <f t="shared" si="10"/>
        <v>0</v>
      </c>
      <c r="G94" s="360">
        <f t="shared" si="11"/>
        <v>0</v>
      </c>
      <c r="H94" s="360">
        <f t="shared" si="9"/>
        <v>0</v>
      </c>
    </row>
    <row r="95" spans="1:8" ht="24" x14ac:dyDescent="0.2">
      <c r="A95" s="323">
        <v>6</v>
      </c>
      <c r="B95" s="323" t="s">
        <v>253</v>
      </c>
      <c r="C95" s="361">
        <v>8</v>
      </c>
      <c r="D95" s="361">
        <v>120</v>
      </c>
      <c r="E95" s="752"/>
      <c r="F95" s="348">
        <f t="shared" si="10"/>
        <v>0</v>
      </c>
      <c r="G95" s="362">
        <f t="shared" si="11"/>
        <v>0</v>
      </c>
      <c r="H95" s="362">
        <f t="shared" si="9"/>
        <v>0</v>
      </c>
    </row>
    <row r="96" spans="1:8" ht="24" x14ac:dyDescent="0.2">
      <c r="A96" s="380">
        <v>7</v>
      </c>
      <c r="B96" s="318" t="s">
        <v>254</v>
      </c>
      <c r="C96" s="358">
        <v>8</v>
      </c>
      <c r="D96" s="358">
        <v>120</v>
      </c>
      <c r="E96" s="752"/>
      <c r="F96" s="359">
        <f t="shared" si="10"/>
        <v>0</v>
      </c>
      <c r="G96" s="360">
        <f t="shared" si="11"/>
        <v>0</v>
      </c>
      <c r="H96" s="360">
        <f t="shared" si="9"/>
        <v>0</v>
      </c>
    </row>
    <row r="97" spans="1:8" x14ac:dyDescent="0.2">
      <c r="A97" s="379">
        <v>8</v>
      </c>
      <c r="B97" s="323" t="s">
        <v>255</v>
      </c>
      <c r="C97" s="361">
        <v>3</v>
      </c>
      <c r="D97" s="361">
        <v>120</v>
      </c>
      <c r="E97" s="752"/>
      <c r="F97" s="348">
        <f t="shared" si="10"/>
        <v>0</v>
      </c>
      <c r="G97" s="362">
        <f t="shared" si="11"/>
        <v>0</v>
      </c>
      <c r="H97" s="362">
        <f t="shared" si="9"/>
        <v>0</v>
      </c>
    </row>
    <row r="98" spans="1:8" x14ac:dyDescent="0.2">
      <c r="A98" s="318">
        <v>9</v>
      </c>
      <c r="B98" s="318" t="s">
        <v>256</v>
      </c>
      <c r="C98" s="358">
        <v>8</v>
      </c>
      <c r="D98" s="358">
        <v>120</v>
      </c>
      <c r="E98" s="752"/>
      <c r="F98" s="359">
        <f t="shared" si="10"/>
        <v>0</v>
      </c>
      <c r="G98" s="360">
        <f t="shared" si="11"/>
        <v>0</v>
      </c>
      <c r="H98" s="360">
        <f t="shared" si="9"/>
        <v>0</v>
      </c>
    </row>
    <row r="99" spans="1:8" x14ac:dyDescent="0.2">
      <c r="A99" s="379">
        <v>10</v>
      </c>
      <c r="B99" s="323" t="s">
        <v>257</v>
      </c>
      <c r="C99" s="361">
        <v>8</v>
      </c>
      <c r="D99" s="361">
        <v>120</v>
      </c>
      <c r="E99" s="752"/>
      <c r="F99" s="348">
        <f t="shared" si="10"/>
        <v>0</v>
      </c>
      <c r="G99" s="362">
        <f t="shared" si="11"/>
        <v>0</v>
      </c>
      <c r="H99" s="362">
        <f t="shared" si="9"/>
        <v>0</v>
      </c>
    </row>
    <row r="100" spans="1:8" ht="24" x14ac:dyDescent="0.2">
      <c r="A100" s="380">
        <v>11</v>
      </c>
      <c r="B100" s="318" t="s">
        <v>258</v>
      </c>
      <c r="C100" s="358">
        <v>8</v>
      </c>
      <c r="D100" s="358">
        <v>120</v>
      </c>
      <c r="E100" s="752"/>
      <c r="F100" s="359">
        <f t="shared" si="10"/>
        <v>0</v>
      </c>
      <c r="G100" s="360">
        <f t="shared" si="11"/>
        <v>0</v>
      </c>
      <c r="H100" s="360">
        <f t="shared" si="9"/>
        <v>0</v>
      </c>
    </row>
    <row r="101" spans="1:8" ht="24" x14ac:dyDescent="0.2">
      <c r="A101" s="323">
        <v>12</v>
      </c>
      <c r="B101" s="323" t="s">
        <v>259</v>
      </c>
      <c r="C101" s="361">
        <v>7</v>
      </c>
      <c r="D101" s="361">
        <v>120</v>
      </c>
      <c r="E101" s="752"/>
      <c r="F101" s="348">
        <f t="shared" si="10"/>
        <v>0</v>
      </c>
      <c r="G101" s="362">
        <f t="shared" si="11"/>
        <v>0</v>
      </c>
      <c r="H101" s="362">
        <f t="shared" si="9"/>
        <v>0</v>
      </c>
    </row>
    <row r="102" spans="1:8" ht="24" x14ac:dyDescent="0.2">
      <c r="A102" s="380">
        <v>13</v>
      </c>
      <c r="B102" s="318" t="s">
        <v>260</v>
      </c>
      <c r="C102" s="358">
        <v>7</v>
      </c>
      <c r="D102" s="358">
        <v>120</v>
      </c>
      <c r="E102" s="752"/>
      <c r="F102" s="359">
        <f t="shared" si="10"/>
        <v>0</v>
      </c>
      <c r="G102" s="360">
        <f t="shared" si="11"/>
        <v>0</v>
      </c>
      <c r="H102" s="360">
        <f t="shared" si="9"/>
        <v>0</v>
      </c>
    </row>
    <row r="103" spans="1:8" ht="24" x14ac:dyDescent="0.2">
      <c r="A103" s="379">
        <v>14</v>
      </c>
      <c r="B103" s="323" t="s">
        <v>261</v>
      </c>
      <c r="C103" s="361">
        <v>7</v>
      </c>
      <c r="D103" s="361">
        <v>120</v>
      </c>
      <c r="E103" s="753"/>
      <c r="F103" s="348">
        <f t="shared" si="10"/>
        <v>0</v>
      </c>
      <c r="G103" s="362">
        <f t="shared" si="11"/>
        <v>0</v>
      </c>
      <c r="H103" s="362">
        <f t="shared" si="9"/>
        <v>0</v>
      </c>
    </row>
    <row r="104" spans="1:8" ht="15" customHeight="1" x14ac:dyDescent="0.2">
      <c r="A104" s="318">
        <v>15</v>
      </c>
      <c r="B104" s="318" t="s">
        <v>262</v>
      </c>
      <c r="C104" s="358">
        <v>7</v>
      </c>
      <c r="D104" s="381">
        <v>120</v>
      </c>
      <c r="E104" s="753"/>
      <c r="F104" s="359">
        <f t="shared" si="10"/>
        <v>0</v>
      </c>
      <c r="G104" s="360">
        <f t="shared" si="11"/>
        <v>0</v>
      </c>
      <c r="H104" s="360">
        <f t="shared" si="9"/>
        <v>0</v>
      </c>
    </row>
    <row r="105" spans="1:8" x14ac:dyDescent="0.2">
      <c r="A105" s="379">
        <v>16</v>
      </c>
      <c r="B105" s="749" t="s">
        <v>145</v>
      </c>
      <c r="C105" s="750"/>
      <c r="D105" s="324">
        <v>120</v>
      </c>
      <c r="E105" s="751"/>
      <c r="F105" s="348">
        <f t="shared" si="10"/>
        <v>0</v>
      </c>
      <c r="G105" s="362">
        <f t="shared" si="11"/>
        <v>0</v>
      </c>
      <c r="H105" s="362">
        <f t="shared" si="9"/>
        <v>0</v>
      </c>
    </row>
    <row r="106" spans="1:8" x14ac:dyDescent="0.2">
      <c r="A106" s="380">
        <v>17</v>
      </c>
      <c r="B106" s="749" t="s">
        <v>145</v>
      </c>
      <c r="C106" s="750"/>
      <c r="D106" s="349">
        <v>120</v>
      </c>
      <c r="E106" s="751"/>
      <c r="F106" s="382">
        <f t="shared" si="10"/>
        <v>0</v>
      </c>
      <c r="G106" s="360">
        <f t="shared" si="11"/>
        <v>0</v>
      </c>
      <c r="H106" s="360">
        <f t="shared" si="9"/>
        <v>0</v>
      </c>
    </row>
    <row r="107" spans="1:8" x14ac:dyDescent="0.2">
      <c r="A107" s="383"/>
      <c r="B107" s="384"/>
      <c r="C107" s="385"/>
      <c r="D107" s="385"/>
      <c r="E107" s="333" t="s">
        <v>220</v>
      </c>
      <c r="F107" s="386">
        <f>SUM(F90:F106)</f>
        <v>0</v>
      </c>
      <c r="G107" s="386">
        <f>SUM(G90:G106)</f>
        <v>0</v>
      </c>
      <c r="H107" s="386">
        <f>SUM(H90:H106)</f>
        <v>0</v>
      </c>
    </row>
    <row r="108" spans="1:8" x14ac:dyDescent="0.2">
      <c r="A108" s="383"/>
      <c r="B108" s="384"/>
      <c r="C108" s="385"/>
      <c r="D108" s="385"/>
      <c r="E108" s="387"/>
      <c r="F108" s="373"/>
      <c r="G108" s="388"/>
      <c r="H108" s="373"/>
    </row>
    <row r="109" spans="1:8" ht="13.5" thickBot="1" x14ac:dyDescent="0.25">
      <c r="A109" s="389"/>
      <c r="B109" s="369"/>
      <c r="C109" s="370"/>
      <c r="D109" s="370"/>
      <c r="F109" s="371" t="s">
        <v>148</v>
      </c>
      <c r="G109" s="390">
        <f>H107</f>
        <v>0</v>
      </c>
      <c r="H109" s="391"/>
    </row>
    <row r="110" spans="1:8" ht="13.5" thickBot="1" x14ac:dyDescent="0.25">
      <c r="A110" s="374"/>
      <c r="B110" s="375"/>
      <c r="C110" s="375"/>
      <c r="D110" s="376"/>
      <c r="F110" s="377" t="s">
        <v>122</v>
      </c>
      <c r="G110" s="350">
        <f>ROUND(G109/$C$20,2)</f>
        <v>0</v>
      </c>
      <c r="H110" s="351"/>
    </row>
    <row r="111" spans="1:8" ht="13.5" thickBot="1" x14ac:dyDescent="0.25">
      <c r="A111" s="374"/>
      <c r="B111" s="375"/>
      <c r="C111" s="375"/>
      <c r="D111" s="376"/>
      <c r="F111" s="375"/>
      <c r="G111" s="375"/>
      <c r="H111" s="375"/>
    </row>
    <row r="112" spans="1:8" ht="13.5" thickBot="1" x14ac:dyDescent="0.25">
      <c r="A112" s="374"/>
      <c r="B112" s="375"/>
      <c r="C112" s="375"/>
      <c r="D112" s="376"/>
      <c r="F112" s="352" t="s">
        <v>217</v>
      </c>
      <c r="G112" s="392">
        <f>SUM(G44,G54,G86,G110)</f>
        <v>0</v>
      </c>
      <c r="H112" s="393"/>
    </row>
    <row r="113" spans="1:1007" x14ac:dyDescent="0.2">
      <c r="A113" s="374"/>
      <c r="B113" s="375"/>
      <c r="C113" s="375"/>
      <c r="D113" s="376"/>
      <c r="E113" s="352"/>
      <c r="F113" s="352"/>
      <c r="G113" s="394"/>
      <c r="H113" s="394"/>
    </row>
    <row r="114" spans="1:1007" ht="16.5" thickBot="1" x14ac:dyDescent="0.25">
      <c r="A114" s="395" t="s">
        <v>153</v>
      </c>
      <c r="B114" s="396"/>
      <c r="C114" s="396"/>
      <c r="D114" s="315"/>
      <c r="E114" s="396"/>
      <c r="F114" s="396"/>
      <c r="G114" s="396"/>
      <c r="H114" s="396"/>
    </row>
    <row r="115" spans="1:1007" ht="50.1" customHeight="1" thickTop="1" x14ac:dyDescent="0.2">
      <c r="A115" s="984" t="s">
        <v>21</v>
      </c>
      <c r="B115" s="984" t="s">
        <v>116</v>
      </c>
      <c r="C115" s="984" t="s">
        <v>136</v>
      </c>
      <c r="D115" s="397" t="s">
        <v>317</v>
      </c>
      <c r="E115" s="984" t="s">
        <v>119</v>
      </c>
      <c r="F115" s="984" t="s">
        <v>219</v>
      </c>
      <c r="G115" s="984" t="s">
        <v>174</v>
      </c>
      <c r="H115" s="980" t="s">
        <v>222</v>
      </c>
    </row>
    <row r="116" spans="1:1007" ht="12.75" customHeight="1" x14ac:dyDescent="0.2">
      <c r="A116" s="984"/>
      <c r="B116" s="984"/>
      <c r="C116" s="984"/>
      <c r="D116" s="754"/>
      <c r="E116" s="984"/>
      <c r="F116" s="984"/>
      <c r="G116" s="984"/>
      <c r="H116" s="981"/>
    </row>
    <row r="117" spans="1:1007" ht="24" x14ac:dyDescent="0.2">
      <c r="A117" s="398">
        <v>1</v>
      </c>
      <c r="B117" s="399" t="s">
        <v>264</v>
      </c>
      <c r="C117" s="757"/>
      <c r="D117" s="400">
        <f>$D$116*30</f>
        <v>0</v>
      </c>
      <c r="E117" s="764"/>
      <c r="F117" s="401">
        <f>(E117*C117)+(E117*D117*C117)</f>
        <v>0</v>
      </c>
      <c r="G117" s="401">
        <f>ROUND(F117*$C$20,2)</f>
        <v>0</v>
      </c>
      <c r="H117" s="360">
        <f>ROUND(F117/30,2)</f>
        <v>0</v>
      </c>
      <c r="I117" s="233"/>
      <c r="J117" s="233"/>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3"/>
      <c r="AR117" s="233"/>
      <c r="AS117" s="233"/>
      <c r="AT117" s="233"/>
      <c r="AU117" s="233"/>
      <c r="AV117" s="233"/>
      <c r="AW117" s="233"/>
      <c r="AX117" s="233"/>
      <c r="AY117" s="233"/>
      <c r="AZ117" s="233"/>
      <c r="BA117" s="233"/>
      <c r="BB117" s="233"/>
      <c r="BC117" s="233"/>
      <c r="BD117" s="233"/>
      <c r="BE117" s="233"/>
      <c r="BF117" s="233"/>
      <c r="BG117" s="233"/>
      <c r="BH117" s="233"/>
      <c r="BI117" s="233"/>
      <c r="BJ117" s="233"/>
      <c r="BK117" s="233"/>
      <c r="BL117" s="233"/>
      <c r="BM117" s="233"/>
      <c r="BN117" s="233"/>
      <c r="BO117" s="233"/>
      <c r="BP117" s="233"/>
      <c r="BQ117" s="233"/>
      <c r="BR117" s="233"/>
      <c r="BS117" s="233"/>
      <c r="BT117" s="233"/>
      <c r="BU117" s="233"/>
      <c r="BV117" s="233"/>
      <c r="BW117" s="233"/>
      <c r="BX117" s="233"/>
      <c r="BY117" s="233"/>
      <c r="BZ117" s="233"/>
      <c r="CA117" s="233"/>
      <c r="CB117" s="233"/>
      <c r="CC117" s="233"/>
      <c r="CD117" s="233"/>
      <c r="CE117" s="233"/>
      <c r="CF117" s="233"/>
      <c r="CG117" s="233"/>
      <c r="CH117" s="233"/>
      <c r="CI117" s="233"/>
      <c r="CJ117" s="233"/>
      <c r="CK117" s="233"/>
      <c r="CL117" s="233"/>
      <c r="CM117" s="233"/>
      <c r="CN117" s="233"/>
      <c r="CO117" s="233"/>
      <c r="CP117" s="233"/>
      <c r="CQ117" s="233"/>
      <c r="CR117" s="233"/>
      <c r="CS117" s="233"/>
      <c r="CT117" s="233"/>
      <c r="CU117" s="233"/>
      <c r="CV117" s="233"/>
      <c r="CW117" s="233"/>
      <c r="CX117" s="233"/>
      <c r="CY117" s="233"/>
      <c r="CZ117" s="233"/>
      <c r="DA117" s="233"/>
      <c r="DB117" s="233"/>
      <c r="DC117" s="233"/>
      <c r="DD117" s="233"/>
      <c r="DE117" s="233"/>
      <c r="DF117" s="233"/>
      <c r="DG117" s="233"/>
      <c r="DH117" s="233"/>
      <c r="DI117" s="233"/>
      <c r="DJ117" s="233"/>
      <c r="DK117" s="233"/>
      <c r="DL117" s="233"/>
      <c r="DM117" s="233"/>
      <c r="DN117" s="233"/>
      <c r="DO117" s="233"/>
      <c r="DP117" s="233"/>
      <c r="DQ117" s="233"/>
      <c r="DR117" s="233"/>
      <c r="DS117" s="233"/>
      <c r="DT117" s="233"/>
      <c r="DU117" s="233"/>
      <c r="DV117" s="233"/>
      <c r="DW117" s="233"/>
      <c r="DX117" s="233"/>
      <c r="DY117" s="233"/>
      <c r="DZ117" s="233"/>
      <c r="EA117" s="233"/>
      <c r="EB117" s="233"/>
      <c r="EC117" s="233"/>
      <c r="ED117" s="233"/>
      <c r="EE117" s="233"/>
      <c r="EF117" s="233"/>
      <c r="EG117" s="233"/>
      <c r="EH117" s="233"/>
      <c r="EI117" s="233"/>
      <c r="EJ117" s="233"/>
      <c r="EK117" s="233"/>
      <c r="EL117" s="233"/>
      <c r="EM117" s="233"/>
      <c r="EN117" s="233"/>
      <c r="EO117" s="233"/>
      <c r="EP117" s="233"/>
      <c r="EQ117" s="233"/>
      <c r="ER117" s="233"/>
      <c r="ES117" s="233"/>
      <c r="ET117" s="233"/>
      <c r="EU117" s="233"/>
      <c r="EV117" s="233"/>
      <c r="EW117" s="233"/>
      <c r="EX117" s="233"/>
      <c r="EY117" s="233"/>
      <c r="EZ117" s="233"/>
      <c r="FA117" s="233"/>
      <c r="FB117" s="233"/>
      <c r="FC117" s="233"/>
      <c r="FD117" s="233"/>
      <c r="FE117" s="233"/>
      <c r="FF117" s="233"/>
      <c r="FG117" s="233"/>
      <c r="FH117" s="233"/>
      <c r="FI117" s="233"/>
      <c r="FJ117" s="233"/>
      <c r="FK117" s="233"/>
      <c r="FL117" s="233"/>
      <c r="FM117" s="233"/>
      <c r="FN117" s="233"/>
      <c r="FO117" s="233"/>
      <c r="FP117" s="233"/>
      <c r="FQ117" s="233"/>
      <c r="FR117" s="233"/>
      <c r="FS117" s="233"/>
      <c r="FT117" s="233"/>
      <c r="FU117" s="233"/>
      <c r="FV117" s="233"/>
      <c r="FW117" s="233"/>
      <c r="FX117" s="233"/>
      <c r="FY117" s="233"/>
      <c r="FZ117" s="233"/>
      <c r="GA117" s="233"/>
      <c r="GB117" s="233"/>
      <c r="GC117" s="233"/>
      <c r="GD117" s="233"/>
      <c r="GE117" s="233"/>
      <c r="GF117" s="233"/>
      <c r="GG117" s="233"/>
      <c r="GH117" s="233"/>
      <c r="GI117" s="233"/>
      <c r="GJ117" s="233"/>
      <c r="GK117" s="233"/>
      <c r="GL117" s="233"/>
      <c r="GM117" s="233"/>
      <c r="GN117" s="233"/>
      <c r="GO117" s="233"/>
      <c r="GP117" s="233"/>
      <c r="GQ117" s="233"/>
      <c r="GR117" s="233"/>
      <c r="GS117" s="233"/>
      <c r="GT117" s="233"/>
      <c r="GU117" s="233"/>
      <c r="GV117" s="233"/>
      <c r="GW117" s="233"/>
      <c r="GX117" s="233"/>
      <c r="GY117" s="233"/>
      <c r="GZ117" s="233"/>
      <c r="HA117" s="233"/>
      <c r="HB117" s="233"/>
      <c r="HC117" s="233"/>
      <c r="HD117" s="233"/>
      <c r="HE117" s="233"/>
      <c r="HF117" s="233"/>
      <c r="HG117" s="233"/>
      <c r="HH117" s="233"/>
      <c r="HI117" s="233"/>
      <c r="HJ117" s="233"/>
      <c r="HK117" s="233"/>
      <c r="HL117" s="233"/>
      <c r="HM117" s="233"/>
      <c r="HN117" s="233"/>
      <c r="HO117" s="233"/>
      <c r="HP117" s="233"/>
      <c r="HQ117" s="233"/>
      <c r="HR117" s="233"/>
      <c r="HS117" s="233"/>
      <c r="HT117" s="233"/>
      <c r="HU117" s="233"/>
      <c r="HV117" s="233"/>
      <c r="HW117" s="233"/>
      <c r="HX117" s="233"/>
      <c r="HY117" s="233"/>
      <c r="HZ117" s="233"/>
      <c r="IA117" s="233"/>
      <c r="IB117" s="233"/>
      <c r="IC117" s="233"/>
      <c r="ID117" s="233"/>
      <c r="IE117" s="233"/>
      <c r="IF117" s="233"/>
      <c r="IG117" s="233"/>
      <c r="IH117" s="233"/>
      <c r="II117" s="233"/>
      <c r="IJ117" s="233"/>
      <c r="IK117" s="233"/>
      <c r="IL117" s="233"/>
      <c r="IM117" s="233"/>
      <c r="IN117" s="233"/>
      <c r="IO117" s="233"/>
      <c r="IP117" s="233"/>
      <c r="IQ117" s="233"/>
      <c r="IR117" s="233"/>
      <c r="IS117" s="233"/>
      <c r="IT117" s="233"/>
      <c r="IU117" s="233"/>
      <c r="IV117" s="233"/>
      <c r="IW117" s="233"/>
      <c r="IX117" s="233"/>
      <c r="IY117" s="233"/>
      <c r="IZ117" s="233"/>
      <c r="JA117" s="233"/>
      <c r="JB117" s="233"/>
      <c r="JC117" s="233"/>
      <c r="JD117" s="233"/>
      <c r="JE117" s="233"/>
      <c r="JF117" s="233"/>
      <c r="JG117" s="233"/>
      <c r="JH117" s="233"/>
      <c r="JI117" s="233"/>
      <c r="JJ117" s="233"/>
      <c r="JK117" s="233"/>
      <c r="JL117" s="233"/>
      <c r="JM117" s="233"/>
      <c r="JN117" s="233"/>
      <c r="JO117" s="233"/>
      <c r="JP117" s="233"/>
      <c r="JQ117" s="233"/>
      <c r="JR117" s="233"/>
      <c r="JS117" s="233"/>
      <c r="JT117" s="233"/>
      <c r="JU117" s="233"/>
      <c r="JV117" s="233"/>
      <c r="JW117" s="233"/>
      <c r="JX117" s="233"/>
      <c r="JY117" s="233"/>
      <c r="JZ117" s="233"/>
      <c r="KA117" s="233"/>
      <c r="KB117" s="233"/>
      <c r="KC117" s="233"/>
      <c r="KD117" s="233"/>
      <c r="KE117" s="233"/>
      <c r="KF117" s="233"/>
      <c r="KG117" s="233"/>
      <c r="KH117" s="233"/>
      <c r="KI117" s="233"/>
      <c r="KJ117" s="233"/>
      <c r="KK117" s="233"/>
      <c r="KL117" s="233"/>
      <c r="KM117" s="233"/>
      <c r="KN117" s="233"/>
      <c r="KO117" s="233"/>
      <c r="KP117" s="233"/>
      <c r="KQ117" s="233"/>
      <c r="KR117" s="233"/>
      <c r="KS117" s="233"/>
      <c r="KT117" s="233"/>
      <c r="KU117" s="233"/>
      <c r="KV117" s="233"/>
      <c r="KW117" s="233"/>
      <c r="KX117" s="233"/>
      <c r="KY117" s="233"/>
      <c r="KZ117" s="233"/>
      <c r="LA117" s="233"/>
      <c r="LB117" s="233"/>
      <c r="LC117" s="233"/>
      <c r="LD117" s="233"/>
      <c r="LE117" s="233"/>
      <c r="LF117" s="233"/>
      <c r="LG117" s="233"/>
      <c r="LH117" s="233"/>
      <c r="LI117" s="233"/>
      <c r="LJ117" s="233"/>
      <c r="LK117" s="233"/>
      <c r="LL117" s="233"/>
      <c r="LM117" s="233"/>
      <c r="LN117" s="233"/>
      <c r="LO117" s="233"/>
      <c r="LP117" s="233"/>
      <c r="LQ117" s="233"/>
      <c r="LR117" s="233"/>
      <c r="LS117" s="233"/>
      <c r="LT117" s="233"/>
      <c r="LU117" s="233"/>
      <c r="LV117" s="233"/>
      <c r="LW117" s="233"/>
      <c r="LX117" s="233"/>
      <c r="LY117" s="233"/>
      <c r="LZ117" s="233"/>
      <c r="MA117" s="233"/>
      <c r="MB117" s="233"/>
      <c r="MC117" s="233"/>
      <c r="MD117" s="233"/>
      <c r="ME117" s="233"/>
      <c r="MF117" s="233"/>
      <c r="MG117" s="233"/>
      <c r="MH117" s="233"/>
      <c r="MI117" s="233"/>
      <c r="MJ117" s="233"/>
      <c r="MK117" s="233"/>
      <c r="ML117" s="233"/>
      <c r="MM117" s="233"/>
      <c r="MN117" s="233"/>
      <c r="MO117" s="233"/>
      <c r="MP117" s="233"/>
      <c r="MQ117" s="233"/>
      <c r="MR117" s="233"/>
      <c r="MS117" s="233"/>
      <c r="MT117" s="233"/>
      <c r="MU117" s="233"/>
      <c r="MV117" s="233"/>
      <c r="MW117" s="233"/>
      <c r="MX117" s="233"/>
      <c r="MY117" s="233"/>
      <c r="MZ117" s="233"/>
      <c r="NA117" s="233"/>
      <c r="NB117" s="233"/>
      <c r="NC117" s="233"/>
      <c r="ND117" s="233"/>
      <c r="NE117" s="233"/>
      <c r="NF117" s="233"/>
      <c r="NG117" s="233"/>
      <c r="NH117" s="233"/>
      <c r="NI117" s="233"/>
      <c r="NJ117" s="233"/>
      <c r="NK117" s="233"/>
      <c r="NL117" s="233"/>
      <c r="NM117" s="233"/>
      <c r="NN117" s="233"/>
      <c r="NO117" s="233"/>
      <c r="NP117" s="233"/>
      <c r="NQ117" s="233"/>
      <c r="NR117" s="233"/>
      <c r="NS117" s="233"/>
      <c r="NT117" s="233"/>
      <c r="NU117" s="233"/>
      <c r="NV117" s="233"/>
      <c r="NW117" s="233"/>
      <c r="NX117" s="233"/>
      <c r="NY117" s="233"/>
      <c r="NZ117" s="233"/>
      <c r="OA117" s="233"/>
      <c r="OB117" s="233"/>
      <c r="OC117" s="233"/>
      <c r="OD117" s="233"/>
      <c r="OE117" s="233"/>
      <c r="OF117" s="233"/>
      <c r="OG117" s="233"/>
      <c r="OH117" s="233"/>
      <c r="OI117" s="233"/>
      <c r="OJ117" s="233"/>
      <c r="OK117" s="233"/>
      <c r="OL117" s="233"/>
      <c r="OM117" s="233"/>
      <c r="ON117" s="233"/>
      <c r="OO117" s="233"/>
      <c r="OP117" s="233"/>
      <c r="OQ117" s="233"/>
      <c r="OR117" s="233"/>
      <c r="OS117" s="233"/>
      <c r="OT117" s="233"/>
      <c r="OU117" s="233"/>
      <c r="OV117" s="233"/>
      <c r="OW117" s="233"/>
      <c r="OX117" s="233"/>
      <c r="OY117" s="233"/>
      <c r="OZ117" s="233"/>
      <c r="PA117" s="233"/>
      <c r="PB117" s="233"/>
      <c r="PC117" s="233"/>
      <c r="PD117" s="233"/>
      <c r="PE117" s="233"/>
      <c r="PF117" s="233"/>
      <c r="PG117" s="233"/>
      <c r="PH117" s="233"/>
      <c r="PI117" s="233"/>
      <c r="PJ117" s="233"/>
      <c r="PK117" s="233"/>
      <c r="PL117" s="233"/>
      <c r="PM117" s="233"/>
      <c r="PN117" s="233"/>
      <c r="PO117" s="233"/>
      <c r="PP117" s="233"/>
      <c r="PQ117" s="233"/>
      <c r="PR117" s="233"/>
      <c r="PS117" s="233"/>
      <c r="PT117" s="233"/>
      <c r="PU117" s="233"/>
      <c r="PV117" s="233"/>
      <c r="PW117" s="233"/>
      <c r="PX117" s="233"/>
      <c r="PY117" s="233"/>
      <c r="PZ117" s="233"/>
      <c r="QA117" s="233"/>
      <c r="QB117" s="233"/>
      <c r="QC117" s="233"/>
      <c r="QD117" s="233"/>
      <c r="QE117" s="233"/>
      <c r="QF117" s="233"/>
      <c r="QG117" s="233"/>
      <c r="QH117" s="233"/>
      <c r="QI117" s="233"/>
      <c r="QJ117" s="233"/>
      <c r="QK117" s="233"/>
      <c r="QL117" s="233"/>
      <c r="QM117" s="233"/>
      <c r="QN117" s="233"/>
      <c r="QO117" s="233"/>
      <c r="QP117" s="233"/>
      <c r="QQ117" s="233"/>
      <c r="QR117" s="233"/>
      <c r="QS117" s="233"/>
      <c r="QT117" s="233"/>
      <c r="QU117" s="233"/>
      <c r="QV117" s="233"/>
      <c r="QW117" s="233"/>
      <c r="QX117" s="233"/>
      <c r="QY117" s="233"/>
      <c r="QZ117" s="233"/>
      <c r="RA117" s="233"/>
      <c r="RB117" s="233"/>
      <c r="RC117" s="233"/>
      <c r="RD117" s="233"/>
      <c r="RE117" s="233"/>
      <c r="RF117" s="233"/>
      <c r="RG117" s="233"/>
      <c r="RH117" s="233"/>
      <c r="RI117" s="233"/>
      <c r="RJ117" s="233"/>
      <c r="RK117" s="233"/>
      <c r="RL117" s="233"/>
      <c r="RM117" s="233"/>
      <c r="RN117" s="233"/>
      <c r="RO117" s="233"/>
      <c r="RP117" s="233"/>
      <c r="RQ117" s="233"/>
      <c r="RR117" s="233"/>
      <c r="RS117" s="233"/>
      <c r="RT117" s="233"/>
      <c r="RU117" s="233"/>
      <c r="RV117" s="233"/>
      <c r="RW117" s="233"/>
      <c r="RX117" s="233"/>
      <c r="RY117" s="233"/>
      <c r="RZ117" s="233"/>
      <c r="SA117" s="233"/>
      <c r="SB117" s="233"/>
      <c r="SC117" s="233"/>
      <c r="SD117" s="233"/>
      <c r="SE117" s="233"/>
      <c r="SF117" s="233"/>
      <c r="SG117" s="233"/>
      <c r="SH117" s="233"/>
      <c r="SI117" s="233"/>
      <c r="SJ117" s="233"/>
      <c r="SK117" s="233"/>
      <c r="SL117" s="233"/>
      <c r="SM117" s="233"/>
      <c r="SN117" s="233"/>
      <c r="SO117" s="233"/>
      <c r="SP117" s="233"/>
      <c r="SQ117" s="233"/>
      <c r="SR117" s="233"/>
      <c r="SS117" s="233"/>
      <c r="ST117" s="233"/>
      <c r="SU117" s="233"/>
      <c r="SV117" s="233"/>
      <c r="SW117" s="233"/>
      <c r="SX117" s="233"/>
      <c r="SY117" s="233"/>
      <c r="SZ117" s="233"/>
      <c r="TA117" s="233"/>
      <c r="TB117" s="233"/>
      <c r="TC117" s="233"/>
      <c r="TD117" s="233"/>
      <c r="TE117" s="233"/>
      <c r="TF117" s="233"/>
      <c r="TG117" s="233"/>
      <c r="TH117" s="233"/>
      <c r="TI117" s="233"/>
      <c r="TJ117" s="233"/>
      <c r="TK117" s="233"/>
      <c r="TL117" s="233"/>
      <c r="TM117" s="233"/>
      <c r="TN117" s="233"/>
      <c r="TO117" s="233"/>
      <c r="TP117" s="233"/>
      <c r="TQ117" s="233"/>
      <c r="TR117" s="233"/>
      <c r="TS117" s="233"/>
      <c r="TT117" s="233"/>
      <c r="TU117" s="233"/>
      <c r="TV117" s="233"/>
      <c r="TW117" s="233"/>
      <c r="TX117" s="233"/>
      <c r="TY117" s="233"/>
      <c r="TZ117" s="233"/>
      <c r="UA117" s="233"/>
      <c r="UB117" s="233"/>
      <c r="UC117" s="233"/>
      <c r="UD117" s="233"/>
      <c r="UE117" s="233"/>
      <c r="UF117" s="233"/>
      <c r="UG117" s="233"/>
      <c r="UH117" s="233"/>
      <c r="UI117" s="233"/>
      <c r="UJ117" s="233"/>
      <c r="UK117" s="233"/>
      <c r="UL117" s="233"/>
      <c r="UM117" s="233"/>
      <c r="UN117" s="233"/>
      <c r="UO117" s="233"/>
      <c r="UP117" s="233"/>
      <c r="UQ117" s="233"/>
      <c r="UR117" s="233"/>
      <c r="US117" s="233"/>
      <c r="UT117" s="233"/>
      <c r="UU117" s="233"/>
      <c r="UV117" s="233"/>
      <c r="UW117" s="233"/>
      <c r="UX117" s="233"/>
      <c r="UY117" s="233"/>
      <c r="UZ117" s="233"/>
      <c r="VA117" s="233"/>
      <c r="VB117" s="233"/>
      <c r="VC117" s="233"/>
      <c r="VD117" s="233"/>
      <c r="VE117" s="233"/>
      <c r="VF117" s="233"/>
      <c r="VG117" s="233"/>
      <c r="VH117" s="233"/>
      <c r="VI117" s="233"/>
      <c r="VJ117" s="233"/>
      <c r="VK117" s="233"/>
      <c r="VL117" s="233"/>
      <c r="VM117" s="233"/>
      <c r="VN117" s="233"/>
      <c r="VO117" s="233"/>
      <c r="VP117" s="233"/>
      <c r="VQ117" s="233"/>
      <c r="VR117" s="233"/>
      <c r="VS117" s="233"/>
      <c r="VT117" s="233"/>
      <c r="VU117" s="233"/>
      <c r="VV117" s="233"/>
      <c r="VW117" s="233"/>
      <c r="VX117" s="233"/>
      <c r="VY117" s="233"/>
      <c r="VZ117" s="233"/>
      <c r="WA117" s="233"/>
      <c r="WB117" s="233"/>
      <c r="WC117" s="233"/>
      <c r="WD117" s="233"/>
      <c r="WE117" s="233"/>
      <c r="WF117" s="233"/>
      <c r="WG117" s="233"/>
      <c r="WH117" s="233"/>
      <c r="WI117" s="233"/>
      <c r="WJ117" s="233"/>
      <c r="WK117" s="233"/>
      <c r="WL117" s="233"/>
      <c r="WM117" s="233"/>
      <c r="WN117" s="233"/>
      <c r="WO117" s="233"/>
      <c r="WP117" s="233"/>
      <c r="WQ117" s="233"/>
      <c r="WR117" s="233"/>
      <c r="WS117" s="233"/>
      <c r="WT117" s="233"/>
      <c r="WU117" s="233"/>
      <c r="WV117" s="233"/>
      <c r="WW117" s="233"/>
      <c r="WX117" s="233"/>
      <c r="WY117" s="233"/>
      <c r="WZ117" s="233"/>
      <c r="XA117" s="233"/>
      <c r="XB117" s="233"/>
      <c r="XC117" s="233"/>
      <c r="XD117" s="233"/>
      <c r="XE117" s="233"/>
      <c r="XF117" s="233"/>
      <c r="XG117" s="233"/>
      <c r="XH117" s="233"/>
      <c r="XI117" s="233"/>
      <c r="XJ117" s="233"/>
      <c r="XK117" s="233"/>
      <c r="XL117" s="233"/>
      <c r="XM117" s="233"/>
      <c r="XN117" s="233"/>
      <c r="XO117" s="233"/>
      <c r="XP117" s="233"/>
      <c r="XQ117" s="233"/>
      <c r="XR117" s="233"/>
      <c r="XS117" s="233"/>
      <c r="XT117" s="233"/>
      <c r="XU117" s="233"/>
      <c r="XV117" s="233"/>
      <c r="XW117" s="233"/>
      <c r="XX117" s="233"/>
      <c r="XY117" s="233"/>
      <c r="XZ117" s="233"/>
      <c r="YA117" s="233"/>
      <c r="YB117" s="233"/>
      <c r="YC117" s="233"/>
      <c r="YD117" s="233"/>
      <c r="YE117" s="233"/>
      <c r="YF117" s="233"/>
      <c r="YG117" s="233"/>
      <c r="YH117" s="233"/>
      <c r="YI117" s="233"/>
      <c r="YJ117" s="233"/>
      <c r="YK117" s="233"/>
      <c r="YL117" s="233"/>
      <c r="YM117" s="233"/>
      <c r="YN117" s="233"/>
      <c r="YO117" s="233"/>
      <c r="YP117" s="233"/>
      <c r="YQ117" s="233"/>
      <c r="YR117" s="233"/>
      <c r="YS117" s="233"/>
      <c r="YT117" s="233"/>
      <c r="YU117" s="233"/>
      <c r="YV117" s="233"/>
      <c r="YW117" s="233"/>
      <c r="YX117" s="233"/>
      <c r="YY117" s="233"/>
      <c r="YZ117" s="233"/>
      <c r="ZA117" s="233"/>
      <c r="ZB117" s="233"/>
      <c r="ZC117" s="233"/>
      <c r="ZD117" s="233"/>
      <c r="ZE117" s="233"/>
      <c r="ZF117" s="233"/>
      <c r="ZG117" s="233"/>
      <c r="ZH117" s="233"/>
      <c r="ZI117" s="233"/>
      <c r="ZJ117" s="233"/>
      <c r="ZK117" s="233"/>
      <c r="ZL117" s="233"/>
      <c r="ZM117" s="233"/>
      <c r="ZN117" s="233"/>
      <c r="ZO117" s="233"/>
      <c r="ZP117" s="233"/>
      <c r="ZQ117" s="233"/>
      <c r="ZR117" s="233"/>
      <c r="ZS117" s="233"/>
      <c r="ZT117" s="233"/>
      <c r="ZU117" s="233"/>
      <c r="ZV117" s="233"/>
      <c r="ZW117" s="233"/>
      <c r="ZX117" s="233"/>
      <c r="ZY117" s="233"/>
      <c r="ZZ117" s="233"/>
      <c r="AAA117" s="233"/>
      <c r="AAB117" s="233"/>
      <c r="AAC117" s="233"/>
      <c r="AAD117" s="233"/>
      <c r="AAE117" s="233"/>
      <c r="AAF117" s="233"/>
      <c r="AAG117" s="233"/>
      <c r="AAH117" s="233"/>
      <c r="AAI117" s="233"/>
      <c r="AAJ117" s="233"/>
      <c r="AAK117" s="233"/>
      <c r="AAL117" s="233"/>
      <c r="AAM117" s="233"/>
      <c r="AAN117" s="233"/>
      <c r="AAO117" s="233"/>
      <c r="AAP117" s="233"/>
      <c r="AAQ117" s="233"/>
      <c r="AAR117" s="233"/>
      <c r="AAS117" s="233"/>
      <c r="AAT117" s="233"/>
      <c r="AAU117" s="233"/>
      <c r="AAV117" s="233"/>
      <c r="AAW117" s="233"/>
      <c r="AAX117" s="233"/>
      <c r="AAY117" s="233"/>
      <c r="AAZ117" s="233"/>
      <c r="ABA117" s="233"/>
      <c r="ABB117" s="233"/>
      <c r="ABC117" s="233"/>
      <c r="ABD117" s="233"/>
      <c r="ABE117" s="233"/>
      <c r="ABF117" s="233"/>
      <c r="ABG117" s="233"/>
      <c r="ABH117" s="233"/>
      <c r="ABI117" s="233"/>
      <c r="ABJ117" s="233"/>
      <c r="ABK117" s="233"/>
      <c r="ABL117" s="233"/>
      <c r="ABM117" s="233"/>
      <c r="ABN117" s="233"/>
      <c r="ABO117" s="233"/>
      <c r="ABP117" s="233"/>
      <c r="ABQ117" s="233"/>
      <c r="ABR117" s="233"/>
      <c r="ABS117" s="233"/>
      <c r="ABT117" s="233"/>
      <c r="ABU117" s="233"/>
      <c r="ABV117" s="233"/>
      <c r="ABW117" s="233"/>
      <c r="ABX117" s="233"/>
      <c r="ABY117" s="233"/>
      <c r="ABZ117" s="233"/>
      <c r="ACA117" s="233"/>
      <c r="ACB117" s="233"/>
      <c r="ACC117" s="233"/>
      <c r="ACD117" s="233"/>
      <c r="ACE117" s="233"/>
      <c r="ACF117" s="233"/>
      <c r="ACG117" s="233"/>
      <c r="ACH117" s="233"/>
      <c r="ACI117" s="233"/>
      <c r="ACJ117" s="233"/>
      <c r="ACK117" s="233"/>
      <c r="ACL117" s="233"/>
      <c r="ACM117" s="233"/>
      <c r="ACN117" s="233"/>
      <c r="ACO117" s="233"/>
      <c r="ACP117" s="233"/>
      <c r="ACQ117" s="233"/>
      <c r="ACR117" s="233"/>
      <c r="ACS117" s="233"/>
      <c r="ACT117" s="233"/>
      <c r="ACU117" s="233"/>
      <c r="ACV117" s="233"/>
      <c r="ACW117" s="233"/>
      <c r="ACX117" s="233"/>
      <c r="ACY117" s="233"/>
      <c r="ACZ117" s="233"/>
      <c r="ADA117" s="233"/>
      <c r="ADB117" s="233"/>
      <c r="ADC117" s="233"/>
      <c r="ADD117" s="233"/>
      <c r="ADE117" s="233"/>
      <c r="ADF117" s="233"/>
      <c r="ADG117" s="233"/>
      <c r="ADH117" s="233"/>
      <c r="ADI117" s="233"/>
      <c r="ADJ117" s="233"/>
      <c r="ADK117" s="233"/>
      <c r="ADL117" s="233"/>
      <c r="ADM117" s="233"/>
      <c r="ADN117" s="233"/>
      <c r="ADO117" s="233"/>
      <c r="ADP117" s="233"/>
      <c r="ADQ117" s="233"/>
      <c r="ADR117" s="233"/>
      <c r="ADS117" s="233"/>
      <c r="ADT117" s="233"/>
      <c r="ADU117" s="233"/>
      <c r="ADV117" s="233"/>
      <c r="ADW117" s="233"/>
      <c r="ADX117" s="233"/>
      <c r="ADY117" s="233"/>
      <c r="ADZ117" s="233"/>
      <c r="AEA117" s="233"/>
      <c r="AEB117" s="233"/>
      <c r="AEC117" s="233"/>
      <c r="AED117" s="233"/>
      <c r="AEE117" s="233"/>
      <c r="AEF117" s="233"/>
      <c r="AEG117" s="233"/>
      <c r="AEH117" s="233"/>
      <c r="AEI117" s="233"/>
      <c r="AEJ117" s="233"/>
      <c r="AEK117" s="233"/>
      <c r="AEL117" s="233"/>
      <c r="AEM117" s="233"/>
      <c r="AEN117" s="233"/>
      <c r="AEO117" s="233"/>
      <c r="AEP117" s="233"/>
      <c r="AEQ117" s="233"/>
      <c r="AER117" s="233"/>
      <c r="AES117" s="233"/>
      <c r="AET117" s="233"/>
      <c r="AEU117" s="233"/>
      <c r="AEV117" s="233"/>
      <c r="AEW117" s="233"/>
      <c r="AEX117" s="233"/>
      <c r="AEY117" s="233"/>
      <c r="AEZ117" s="233"/>
      <c r="AFA117" s="233"/>
      <c r="AFB117" s="233"/>
      <c r="AFC117" s="233"/>
      <c r="AFD117" s="233"/>
      <c r="AFE117" s="233"/>
      <c r="AFF117" s="233"/>
      <c r="AFG117" s="233"/>
      <c r="AFH117" s="233"/>
      <c r="AFI117" s="233"/>
      <c r="AFJ117" s="233"/>
      <c r="AFK117" s="233"/>
      <c r="AFL117" s="233"/>
      <c r="AFM117" s="233"/>
      <c r="AFN117" s="233"/>
      <c r="AFO117" s="233"/>
      <c r="AFP117" s="233"/>
      <c r="AFQ117" s="233"/>
      <c r="AFR117" s="233"/>
      <c r="AFS117" s="233"/>
      <c r="AFT117" s="233"/>
      <c r="AFU117" s="233"/>
      <c r="AFV117" s="233"/>
      <c r="AFW117" s="233"/>
      <c r="AFX117" s="233"/>
      <c r="AFY117" s="233"/>
      <c r="AFZ117" s="233"/>
      <c r="AGA117" s="233"/>
      <c r="AGB117" s="233"/>
      <c r="AGC117" s="233"/>
      <c r="AGD117" s="233"/>
      <c r="AGE117" s="233"/>
      <c r="AGF117" s="233"/>
      <c r="AGG117" s="233"/>
      <c r="AGH117" s="233"/>
      <c r="AGI117" s="233"/>
      <c r="AGJ117" s="233"/>
      <c r="AGK117" s="233"/>
      <c r="AGL117" s="233"/>
      <c r="AGM117" s="233"/>
      <c r="AGN117" s="233"/>
      <c r="AGO117" s="233"/>
      <c r="AGP117" s="233"/>
      <c r="AGQ117" s="233"/>
      <c r="AGR117" s="233"/>
      <c r="AGS117" s="233"/>
      <c r="AGT117" s="233"/>
      <c r="AGU117" s="233"/>
      <c r="AGV117" s="233"/>
      <c r="AGW117" s="233"/>
      <c r="AGX117" s="233"/>
      <c r="AGY117" s="233"/>
      <c r="AGZ117" s="233"/>
      <c r="AHA117" s="233"/>
      <c r="AHB117" s="233"/>
      <c r="AHC117" s="233"/>
      <c r="AHD117" s="233"/>
      <c r="AHE117" s="233"/>
      <c r="AHF117" s="233"/>
      <c r="AHG117" s="233"/>
      <c r="AHH117" s="233"/>
      <c r="AHI117" s="233"/>
      <c r="AHJ117" s="233"/>
      <c r="AHK117" s="233"/>
      <c r="AHL117" s="233"/>
      <c r="AHM117" s="233"/>
      <c r="AHN117" s="233"/>
      <c r="AHO117" s="233"/>
      <c r="AHP117" s="233"/>
      <c r="AHQ117" s="233"/>
      <c r="AHR117" s="233"/>
      <c r="AHS117" s="233"/>
      <c r="AHT117" s="233"/>
      <c r="AHU117" s="233"/>
      <c r="AHV117" s="233"/>
      <c r="AHW117" s="233"/>
      <c r="AHX117" s="233"/>
      <c r="AHY117" s="233"/>
      <c r="AHZ117" s="233"/>
      <c r="AIA117" s="233"/>
      <c r="AIB117" s="233"/>
      <c r="AIC117" s="233"/>
      <c r="AID117" s="233"/>
      <c r="AIE117" s="233"/>
      <c r="AIF117" s="233"/>
      <c r="AIG117" s="233"/>
      <c r="AIH117" s="233"/>
      <c r="AII117" s="233"/>
      <c r="AIJ117" s="233"/>
      <c r="AIK117" s="233"/>
      <c r="AIL117" s="233"/>
      <c r="AIM117" s="233"/>
      <c r="AIN117" s="233"/>
      <c r="AIO117" s="233"/>
      <c r="AIP117" s="233"/>
      <c r="AIQ117" s="233"/>
      <c r="AIR117" s="233"/>
      <c r="AIS117" s="233"/>
      <c r="AIT117" s="233"/>
      <c r="AIU117" s="233"/>
      <c r="AIV117" s="233"/>
      <c r="AIW117" s="233"/>
      <c r="AIX117" s="233"/>
      <c r="AIY117" s="233"/>
      <c r="AIZ117" s="233"/>
      <c r="AJA117" s="233"/>
      <c r="AJB117" s="233"/>
      <c r="AJC117" s="233"/>
      <c r="AJD117" s="233"/>
      <c r="AJE117" s="233"/>
      <c r="AJF117" s="233"/>
      <c r="AJG117" s="233"/>
      <c r="AJH117" s="233"/>
      <c r="AJI117" s="233"/>
      <c r="AJJ117" s="233"/>
      <c r="AJK117" s="233"/>
      <c r="AJL117" s="233"/>
      <c r="AJM117" s="233"/>
      <c r="AJN117" s="233"/>
      <c r="AJO117" s="233"/>
      <c r="AJP117" s="233"/>
      <c r="AJQ117" s="233"/>
      <c r="AJR117" s="233"/>
      <c r="AJS117" s="233"/>
      <c r="AJT117" s="233"/>
      <c r="AJU117" s="233"/>
      <c r="AJV117" s="233"/>
      <c r="AJW117" s="233"/>
      <c r="AJX117" s="233"/>
      <c r="AJY117" s="233"/>
      <c r="AJZ117" s="233"/>
      <c r="AKA117" s="233"/>
      <c r="AKB117" s="233"/>
      <c r="AKC117" s="233"/>
      <c r="AKD117" s="233"/>
      <c r="AKE117" s="233"/>
      <c r="AKF117" s="233"/>
      <c r="AKG117" s="233"/>
      <c r="AKH117" s="233"/>
      <c r="AKI117" s="233"/>
      <c r="AKJ117" s="233"/>
      <c r="AKK117" s="233"/>
      <c r="AKL117" s="233"/>
      <c r="AKM117" s="233"/>
      <c r="AKN117" s="233"/>
      <c r="AKO117" s="233"/>
      <c r="AKP117" s="233"/>
      <c r="AKQ117" s="233"/>
      <c r="AKR117" s="233"/>
      <c r="AKS117" s="233"/>
      <c r="AKT117" s="233"/>
      <c r="AKU117" s="233"/>
      <c r="AKV117" s="233"/>
      <c r="AKW117" s="233"/>
      <c r="AKX117" s="233"/>
      <c r="AKY117" s="233"/>
      <c r="AKZ117" s="233"/>
      <c r="ALA117" s="233"/>
      <c r="ALB117" s="233"/>
      <c r="ALC117" s="233"/>
      <c r="ALD117" s="233"/>
      <c r="ALE117" s="233"/>
      <c r="ALF117" s="233"/>
      <c r="ALG117" s="233"/>
      <c r="ALH117" s="233"/>
      <c r="ALI117" s="233"/>
      <c r="ALJ117" s="233"/>
      <c r="ALK117" s="233"/>
      <c r="ALL117" s="233"/>
      <c r="ALM117" s="233"/>
      <c r="ALN117" s="233"/>
      <c r="ALO117" s="233"/>
      <c r="ALP117" s="233"/>
      <c r="ALQ117" s="233"/>
      <c r="ALR117" s="233"/>
      <c r="ALS117" s="233"/>
    </row>
    <row r="118" spans="1:1007" x14ac:dyDescent="0.2">
      <c r="A118" s="402">
        <v>2</v>
      </c>
      <c r="B118" s="403" t="s">
        <v>229</v>
      </c>
      <c r="C118" s="757"/>
      <c r="D118" s="400">
        <f t="shared" ref="D118:D142" si="12">$D$116*30</f>
        <v>0</v>
      </c>
      <c r="E118" s="752"/>
      <c r="F118" s="362">
        <f>(E118*C118)+(E118*D118*C118)</f>
        <v>0</v>
      </c>
      <c r="G118" s="362">
        <f t="shared" ref="G118:G119" si="13">ROUND(F118*$C$20,2)</f>
        <v>0</v>
      </c>
      <c r="H118" s="362">
        <f>ROUND(F118/30,2)</f>
        <v>0</v>
      </c>
      <c r="I118" s="233"/>
      <c r="J118" s="233"/>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c r="AM118" s="233"/>
      <c r="AN118" s="233"/>
      <c r="AO118" s="233"/>
      <c r="AP118" s="233"/>
      <c r="AQ118" s="233"/>
      <c r="AR118" s="233"/>
      <c r="AS118" s="233"/>
      <c r="AT118" s="233"/>
      <c r="AU118" s="233"/>
      <c r="AV118" s="233"/>
      <c r="AW118" s="233"/>
      <c r="AX118" s="233"/>
      <c r="AY118" s="233"/>
      <c r="AZ118" s="233"/>
      <c r="BA118" s="233"/>
      <c r="BB118" s="233"/>
      <c r="BC118" s="233"/>
      <c r="BD118" s="233"/>
      <c r="BE118" s="233"/>
      <c r="BF118" s="233"/>
      <c r="BG118" s="233"/>
      <c r="BH118" s="233"/>
      <c r="BI118" s="233"/>
      <c r="BJ118" s="233"/>
      <c r="BK118" s="233"/>
      <c r="BL118" s="233"/>
      <c r="BM118" s="233"/>
      <c r="BN118" s="233"/>
      <c r="BO118" s="233"/>
      <c r="BP118" s="233"/>
      <c r="BQ118" s="233"/>
      <c r="BR118" s="233"/>
      <c r="BS118" s="233"/>
      <c r="BT118" s="233"/>
      <c r="BU118" s="233"/>
      <c r="BV118" s="233"/>
      <c r="BW118" s="233"/>
      <c r="BX118" s="233"/>
      <c r="BY118" s="233"/>
      <c r="BZ118" s="233"/>
      <c r="CA118" s="233"/>
      <c r="CB118" s="233"/>
      <c r="CC118" s="233"/>
      <c r="CD118" s="233"/>
      <c r="CE118" s="233"/>
      <c r="CF118" s="233"/>
      <c r="CG118" s="233"/>
      <c r="CH118" s="233"/>
      <c r="CI118" s="233"/>
      <c r="CJ118" s="233"/>
      <c r="CK118" s="233"/>
      <c r="CL118" s="233"/>
      <c r="CM118" s="233"/>
      <c r="CN118" s="233"/>
      <c r="CO118" s="233"/>
      <c r="CP118" s="233"/>
      <c r="CQ118" s="233"/>
      <c r="CR118" s="233"/>
      <c r="CS118" s="233"/>
      <c r="CT118" s="233"/>
      <c r="CU118" s="233"/>
      <c r="CV118" s="233"/>
      <c r="CW118" s="233"/>
      <c r="CX118" s="233"/>
      <c r="CY118" s="233"/>
      <c r="CZ118" s="233"/>
      <c r="DA118" s="233"/>
      <c r="DB118" s="233"/>
      <c r="DC118" s="233"/>
      <c r="DD118" s="233"/>
      <c r="DE118" s="233"/>
      <c r="DF118" s="233"/>
      <c r="DG118" s="233"/>
      <c r="DH118" s="233"/>
      <c r="DI118" s="233"/>
      <c r="DJ118" s="233"/>
      <c r="DK118" s="233"/>
      <c r="DL118" s="233"/>
      <c r="DM118" s="233"/>
      <c r="DN118" s="233"/>
      <c r="DO118" s="233"/>
      <c r="DP118" s="233"/>
      <c r="DQ118" s="233"/>
      <c r="DR118" s="233"/>
      <c r="DS118" s="233"/>
      <c r="DT118" s="233"/>
      <c r="DU118" s="233"/>
      <c r="DV118" s="233"/>
      <c r="DW118" s="233"/>
      <c r="DX118" s="233"/>
      <c r="DY118" s="233"/>
      <c r="DZ118" s="233"/>
      <c r="EA118" s="233"/>
      <c r="EB118" s="233"/>
      <c r="EC118" s="233"/>
      <c r="ED118" s="233"/>
      <c r="EE118" s="233"/>
      <c r="EF118" s="233"/>
      <c r="EG118" s="233"/>
      <c r="EH118" s="233"/>
      <c r="EI118" s="233"/>
      <c r="EJ118" s="233"/>
      <c r="EK118" s="233"/>
      <c r="EL118" s="233"/>
      <c r="EM118" s="233"/>
      <c r="EN118" s="233"/>
      <c r="EO118" s="233"/>
      <c r="EP118" s="233"/>
      <c r="EQ118" s="233"/>
      <c r="ER118" s="233"/>
      <c r="ES118" s="233"/>
      <c r="ET118" s="233"/>
      <c r="EU118" s="233"/>
      <c r="EV118" s="233"/>
      <c r="EW118" s="233"/>
      <c r="EX118" s="233"/>
      <c r="EY118" s="233"/>
      <c r="EZ118" s="233"/>
      <c r="FA118" s="233"/>
      <c r="FB118" s="233"/>
      <c r="FC118" s="233"/>
      <c r="FD118" s="233"/>
      <c r="FE118" s="233"/>
      <c r="FF118" s="233"/>
      <c r="FG118" s="233"/>
      <c r="FH118" s="233"/>
      <c r="FI118" s="233"/>
      <c r="FJ118" s="233"/>
      <c r="FK118" s="233"/>
      <c r="FL118" s="233"/>
      <c r="FM118" s="233"/>
      <c r="FN118" s="233"/>
      <c r="FO118" s="233"/>
      <c r="FP118" s="233"/>
      <c r="FQ118" s="233"/>
      <c r="FR118" s="233"/>
      <c r="FS118" s="233"/>
      <c r="FT118" s="233"/>
      <c r="FU118" s="233"/>
      <c r="FV118" s="233"/>
      <c r="FW118" s="233"/>
      <c r="FX118" s="233"/>
      <c r="FY118" s="233"/>
      <c r="FZ118" s="233"/>
      <c r="GA118" s="233"/>
      <c r="GB118" s="233"/>
      <c r="GC118" s="233"/>
      <c r="GD118" s="233"/>
      <c r="GE118" s="233"/>
      <c r="GF118" s="233"/>
      <c r="GG118" s="233"/>
      <c r="GH118" s="233"/>
      <c r="GI118" s="233"/>
      <c r="GJ118" s="233"/>
      <c r="GK118" s="233"/>
      <c r="GL118" s="233"/>
      <c r="GM118" s="233"/>
      <c r="GN118" s="233"/>
      <c r="GO118" s="233"/>
      <c r="GP118" s="233"/>
      <c r="GQ118" s="233"/>
      <c r="GR118" s="233"/>
      <c r="GS118" s="233"/>
      <c r="GT118" s="233"/>
      <c r="GU118" s="233"/>
      <c r="GV118" s="233"/>
      <c r="GW118" s="233"/>
      <c r="GX118" s="233"/>
      <c r="GY118" s="233"/>
      <c r="GZ118" s="233"/>
      <c r="HA118" s="233"/>
      <c r="HB118" s="233"/>
      <c r="HC118" s="233"/>
      <c r="HD118" s="233"/>
      <c r="HE118" s="233"/>
      <c r="HF118" s="233"/>
      <c r="HG118" s="233"/>
      <c r="HH118" s="233"/>
      <c r="HI118" s="233"/>
      <c r="HJ118" s="233"/>
      <c r="HK118" s="233"/>
      <c r="HL118" s="233"/>
      <c r="HM118" s="233"/>
      <c r="HN118" s="233"/>
      <c r="HO118" s="233"/>
      <c r="HP118" s="233"/>
      <c r="HQ118" s="233"/>
      <c r="HR118" s="233"/>
      <c r="HS118" s="233"/>
      <c r="HT118" s="233"/>
      <c r="HU118" s="233"/>
      <c r="HV118" s="233"/>
      <c r="HW118" s="233"/>
      <c r="HX118" s="233"/>
      <c r="HY118" s="233"/>
      <c r="HZ118" s="233"/>
      <c r="IA118" s="233"/>
      <c r="IB118" s="233"/>
      <c r="IC118" s="233"/>
      <c r="ID118" s="233"/>
      <c r="IE118" s="233"/>
      <c r="IF118" s="233"/>
      <c r="IG118" s="233"/>
      <c r="IH118" s="233"/>
      <c r="II118" s="233"/>
      <c r="IJ118" s="233"/>
      <c r="IK118" s="233"/>
      <c r="IL118" s="233"/>
      <c r="IM118" s="233"/>
      <c r="IN118" s="233"/>
      <c r="IO118" s="233"/>
      <c r="IP118" s="233"/>
      <c r="IQ118" s="233"/>
      <c r="IR118" s="233"/>
      <c r="IS118" s="233"/>
      <c r="IT118" s="233"/>
      <c r="IU118" s="233"/>
      <c r="IV118" s="233"/>
      <c r="IW118" s="233"/>
      <c r="IX118" s="233"/>
      <c r="IY118" s="233"/>
      <c r="IZ118" s="233"/>
      <c r="JA118" s="233"/>
      <c r="JB118" s="233"/>
      <c r="JC118" s="233"/>
      <c r="JD118" s="233"/>
      <c r="JE118" s="233"/>
      <c r="JF118" s="233"/>
      <c r="JG118" s="233"/>
      <c r="JH118" s="233"/>
      <c r="JI118" s="233"/>
      <c r="JJ118" s="233"/>
      <c r="JK118" s="233"/>
      <c r="JL118" s="233"/>
      <c r="JM118" s="233"/>
      <c r="JN118" s="233"/>
      <c r="JO118" s="233"/>
      <c r="JP118" s="233"/>
      <c r="JQ118" s="233"/>
      <c r="JR118" s="233"/>
      <c r="JS118" s="233"/>
      <c r="JT118" s="233"/>
      <c r="JU118" s="233"/>
      <c r="JV118" s="233"/>
      <c r="JW118" s="233"/>
      <c r="JX118" s="233"/>
      <c r="JY118" s="233"/>
      <c r="JZ118" s="233"/>
      <c r="KA118" s="233"/>
      <c r="KB118" s="233"/>
      <c r="KC118" s="233"/>
      <c r="KD118" s="233"/>
      <c r="KE118" s="233"/>
      <c r="KF118" s="233"/>
      <c r="KG118" s="233"/>
      <c r="KH118" s="233"/>
      <c r="KI118" s="233"/>
      <c r="KJ118" s="233"/>
      <c r="KK118" s="233"/>
      <c r="KL118" s="233"/>
      <c r="KM118" s="233"/>
      <c r="KN118" s="233"/>
      <c r="KO118" s="233"/>
      <c r="KP118" s="233"/>
      <c r="KQ118" s="233"/>
      <c r="KR118" s="233"/>
      <c r="KS118" s="233"/>
      <c r="KT118" s="233"/>
      <c r="KU118" s="233"/>
      <c r="KV118" s="233"/>
      <c r="KW118" s="233"/>
      <c r="KX118" s="233"/>
      <c r="KY118" s="233"/>
      <c r="KZ118" s="233"/>
      <c r="LA118" s="233"/>
      <c r="LB118" s="233"/>
      <c r="LC118" s="233"/>
      <c r="LD118" s="233"/>
      <c r="LE118" s="233"/>
      <c r="LF118" s="233"/>
      <c r="LG118" s="233"/>
      <c r="LH118" s="233"/>
      <c r="LI118" s="233"/>
      <c r="LJ118" s="233"/>
      <c r="LK118" s="233"/>
      <c r="LL118" s="233"/>
      <c r="LM118" s="233"/>
      <c r="LN118" s="233"/>
      <c r="LO118" s="233"/>
      <c r="LP118" s="233"/>
      <c r="LQ118" s="233"/>
      <c r="LR118" s="233"/>
      <c r="LS118" s="233"/>
      <c r="LT118" s="233"/>
      <c r="LU118" s="233"/>
      <c r="LV118" s="233"/>
      <c r="LW118" s="233"/>
      <c r="LX118" s="233"/>
      <c r="LY118" s="233"/>
      <c r="LZ118" s="233"/>
      <c r="MA118" s="233"/>
      <c r="MB118" s="233"/>
      <c r="MC118" s="233"/>
      <c r="MD118" s="233"/>
      <c r="ME118" s="233"/>
      <c r="MF118" s="233"/>
      <c r="MG118" s="233"/>
      <c r="MH118" s="233"/>
      <c r="MI118" s="233"/>
      <c r="MJ118" s="233"/>
      <c r="MK118" s="233"/>
      <c r="ML118" s="233"/>
      <c r="MM118" s="233"/>
      <c r="MN118" s="233"/>
      <c r="MO118" s="233"/>
      <c r="MP118" s="233"/>
      <c r="MQ118" s="233"/>
      <c r="MR118" s="233"/>
      <c r="MS118" s="233"/>
      <c r="MT118" s="233"/>
      <c r="MU118" s="233"/>
      <c r="MV118" s="233"/>
      <c r="MW118" s="233"/>
      <c r="MX118" s="233"/>
      <c r="MY118" s="233"/>
      <c r="MZ118" s="233"/>
      <c r="NA118" s="233"/>
      <c r="NB118" s="233"/>
      <c r="NC118" s="233"/>
      <c r="ND118" s="233"/>
      <c r="NE118" s="233"/>
      <c r="NF118" s="233"/>
      <c r="NG118" s="233"/>
      <c r="NH118" s="233"/>
      <c r="NI118" s="233"/>
      <c r="NJ118" s="233"/>
      <c r="NK118" s="233"/>
      <c r="NL118" s="233"/>
      <c r="NM118" s="233"/>
      <c r="NN118" s="233"/>
      <c r="NO118" s="233"/>
      <c r="NP118" s="233"/>
      <c r="NQ118" s="233"/>
      <c r="NR118" s="233"/>
      <c r="NS118" s="233"/>
      <c r="NT118" s="233"/>
      <c r="NU118" s="233"/>
      <c r="NV118" s="233"/>
      <c r="NW118" s="233"/>
      <c r="NX118" s="233"/>
      <c r="NY118" s="233"/>
      <c r="NZ118" s="233"/>
      <c r="OA118" s="233"/>
      <c r="OB118" s="233"/>
      <c r="OC118" s="233"/>
      <c r="OD118" s="233"/>
      <c r="OE118" s="233"/>
      <c r="OF118" s="233"/>
      <c r="OG118" s="233"/>
      <c r="OH118" s="233"/>
      <c r="OI118" s="233"/>
      <c r="OJ118" s="233"/>
      <c r="OK118" s="233"/>
      <c r="OL118" s="233"/>
      <c r="OM118" s="233"/>
      <c r="ON118" s="233"/>
      <c r="OO118" s="233"/>
      <c r="OP118" s="233"/>
      <c r="OQ118" s="233"/>
      <c r="OR118" s="233"/>
      <c r="OS118" s="233"/>
      <c r="OT118" s="233"/>
      <c r="OU118" s="233"/>
      <c r="OV118" s="233"/>
      <c r="OW118" s="233"/>
      <c r="OX118" s="233"/>
      <c r="OY118" s="233"/>
      <c r="OZ118" s="233"/>
      <c r="PA118" s="233"/>
      <c r="PB118" s="233"/>
      <c r="PC118" s="233"/>
      <c r="PD118" s="233"/>
      <c r="PE118" s="233"/>
      <c r="PF118" s="233"/>
      <c r="PG118" s="233"/>
      <c r="PH118" s="233"/>
      <c r="PI118" s="233"/>
      <c r="PJ118" s="233"/>
      <c r="PK118" s="233"/>
      <c r="PL118" s="233"/>
      <c r="PM118" s="233"/>
      <c r="PN118" s="233"/>
      <c r="PO118" s="233"/>
      <c r="PP118" s="233"/>
      <c r="PQ118" s="233"/>
      <c r="PR118" s="233"/>
      <c r="PS118" s="233"/>
      <c r="PT118" s="233"/>
      <c r="PU118" s="233"/>
      <c r="PV118" s="233"/>
      <c r="PW118" s="233"/>
      <c r="PX118" s="233"/>
      <c r="PY118" s="233"/>
      <c r="PZ118" s="233"/>
      <c r="QA118" s="233"/>
      <c r="QB118" s="233"/>
      <c r="QC118" s="233"/>
      <c r="QD118" s="233"/>
      <c r="QE118" s="233"/>
      <c r="QF118" s="233"/>
      <c r="QG118" s="233"/>
      <c r="QH118" s="233"/>
      <c r="QI118" s="233"/>
      <c r="QJ118" s="233"/>
      <c r="QK118" s="233"/>
      <c r="QL118" s="233"/>
      <c r="QM118" s="233"/>
      <c r="QN118" s="233"/>
      <c r="QO118" s="233"/>
      <c r="QP118" s="233"/>
      <c r="QQ118" s="233"/>
      <c r="QR118" s="233"/>
      <c r="QS118" s="233"/>
      <c r="QT118" s="233"/>
      <c r="QU118" s="233"/>
      <c r="QV118" s="233"/>
      <c r="QW118" s="233"/>
      <c r="QX118" s="233"/>
      <c r="QY118" s="233"/>
      <c r="QZ118" s="233"/>
      <c r="RA118" s="233"/>
      <c r="RB118" s="233"/>
      <c r="RC118" s="233"/>
      <c r="RD118" s="233"/>
      <c r="RE118" s="233"/>
      <c r="RF118" s="233"/>
      <c r="RG118" s="233"/>
      <c r="RH118" s="233"/>
      <c r="RI118" s="233"/>
      <c r="RJ118" s="233"/>
      <c r="RK118" s="233"/>
      <c r="RL118" s="233"/>
      <c r="RM118" s="233"/>
      <c r="RN118" s="233"/>
      <c r="RO118" s="233"/>
      <c r="RP118" s="233"/>
      <c r="RQ118" s="233"/>
      <c r="RR118" s="233"/>
      <c r="RS118" s="233"/>
      <c r="RT118" s="233"/>
      <c r="RU118" s="233"/>
      <c r="RV118" s="233"/>
      <c r="RW118" s="233"/>
      <c r="RX118" s="233"/>
      <c r="RY118" s="233"/>
      <c r="RZ118" s="233"/>
      <c r="SA118" s="233"/>
      <c r="SB118" s="233"/>
      <c r="SC118" s="233"/>
      <c r="SD118" s="233"/>
      <c r="SE118" s="233"/>
      <c r="SF118" s="233"/>
      <c r="SG118" s="233"/>
      <c r="SH118" s="233"/>
      <c r="SI118" s="233"/>
      <c r="SJ118" s="233"/>
      <c r="SK118" s="233"/>
      <c r="SL118" s="233"/>
      <c r="SM118" s="233"/>
      <c r="SN118" s="233"/>
      <c r="SO118" s="233"/>
      <c r="SP118" s="233"/>
      <c r="SQ118" s="233"/>
      <c r="SR118" s="233"/>
      <c r="SS118" s="233"/>
      <c r="ST118" s="233"/>
      <c r="SU118" s="233"/>
      <c r="SV118" s="233"/>
      <c r="SW118" s="233"/>
      <c r="SX118" s="233"/>
      <c r="SY118" s="233"/>
      <c r="SZ118" s="233"/>
      <c r="TA118" s="233"/>
      <c r="TB118" s="233"/>
      <c r="TC118" s="233"/>
      <c r="TD118" s="233"/>
      <c r="TE118" s="233"/>
      <c r="TF118" s="233"/>
      <c r="TG118" s="233"/>
      <c r="TH118" s="233"/>
      <c r="TI118" s="233"/>
      <c r="TJ118" s="233"/>
      <c r="TK118" s="233"/>
      <c r="TL118" s="233"/>
      <c r="TM118" s="233"/>
      <c r="TN118" s="233"/>
      <c r="TO118" s="233"/>
      <c r="TP118" s="233"/>
      <c r="TQ118" s="233"/>
      <c r="TR118" s="233"/>
      <c r="TS118" s="233"/>
      <c r="TT118" s="233"/>
      <c r="TU118" s="233"/>
      <c r="TV118" s="233"/>
      <c r="TW118" s="233"/>
      <c r="TX118" s="233"/>
      <c r="TY118" s="233"/>
      <c r="TZ118" s="233"/>
      <c r="UA118" s="233"/>
      <c r="UB118" s="233"/>
      <c r="UC118" s="233"/>
      <c r="UD118" s="233"/>
      <c r="UE118" s="233"/>
      <c r="UF118" s="233"/>
      <c r="UG118" s="233"/>
      <c r="UH118" s="233"/>
      <c r="UI118" s="233"/>
      <c r="UJ118" s="233"/>
      <c r="UK118" s="233"/>
      <c r="UL118" s="233"/>
      <c r="UM118" s="233"/>
      <c r="UN118" s="233"/>
      <c r="UO118" s="233"/>
      <c r="UP118" s="233"/>
      <c r="UQ118" s="233"/>
      <c r="UR118" s="233"/>
      <c r="US118" s="233"/>
      <c r="UT118" s="233"/>
      <c r="UU118" s="233"/>
      <c r="UV118" s="233"/>
      <c r="UW118" s="233"/>
      <c r="UX118" s="233"/>
      <c r="UY118" s="233"/>
      <c r="UZ118" s="233"/>
      <c r="VA118" s="233"/>
      <c r="VB118" s="233"/>
      <c r="VC118" s="233"/>
      <c r="VD118" s="233"/>
      <c r="VE118" s="233"/>
      <c r="VF118" s="233"/>
      <c r="VG118" s="233"/>
      <c r="VH118" s="233"/>
      <c r="VI118" s="233"/>
      <c r="VJ118" s="233"/>
      <c r="VK118" s="233"/>
      <c r="VL118" s="233"/>
      <c r="VM118" s="233"/>
      <c r="VN118" s="233"/>
      <c r="VO118" s="233"/>
      <c r="VP118" s="233"/>
      <c r="VQ118" s="233"/>
      <c r="VR118" s="233"/>
      <c r="VS118" s="233"/>
      <c r="VT118" s="233"/>
      <c r="VU118" s="233"/>
      <c r="VV118" s="233"/>
      <c r="VW118" s="233"/>
      <c r="VX118" s="233"/>
      <c r="VY118" s="233"/>
      <c r="VZ118" s="233"/>
      <c r="WA118" s="233"/>
      <c r="WB118" s="233"/>
      <c r="WC118" s="233"/>
      <c r="WD118" s="233"/>
      <c r="WE118" s="233"/>
      <c r="WF118" s="233"/>
      <c r="WG118" s="233"/>
      <c r="WH118" s="233"/>
      <c r="WI118" s="233"/>
      <c r="WJ118" s="233"/>
      <c r="WK118" s="233"/>
      <c r="WL118" s="233"/>
      <c r="WM118" s="233"/>
      <c r="WN118" s="233"/>
      <c r="WO118" s="233"/>
      <c r="WP118" s="233"/>
      <c r="WQ118" s="233"/>
      <c r="WR118" s="233"/>
      <c r="WS118" s="233"/>
      <c r="WT118" s="233"/>
      <c r="WU118" s="233"/>
      <c r="WV118" s="233"/>
      <c r="WW118" s="233"/>
      <c r="WX118" s="233"/>
      <c r="WY118" s="233"/>
      <c r="WZ118" s="233"/>
      <c r="XA118" s="233"/>
      <c r="XB118" s="233"/>
      <c r="XC118" s="233"/>
      <c r="XD118" s="233"/>
      <c r="XE118" s="233"/>
      <c r="XF118" s="233"/>
      <c r="XG118" s="233"/>
      <c r="XH118" s="233"/>
      <c r="XI118" s="233"/>
      <c r="XJ118" s="233"/>
      <c r="XK118" s="233"/>
      <c r="XL118" s="233"/>
      <c r="XM118" s="233"/>
      <c r="XN118" s="233"/>
      <c r="XO118" s="233"/>
      <c r="XP118" s="233"/>
      <c r="XQ118" s="233"/>
      <c r="XR118" s="233"/>
      <c r="XS118" s="233"/>
      <c r="XT118" s="233"/>
      <c r="XU118" s="233"/>
      <c r="XV118" s="233"/>
      <c r="XW118" s="233"/>
      <c r="XX118" s="233"/>
      <c r="XY118" s="233"/>
      <c r="XZ118" s="233"/>
      <c r="YA118" s="233"/>
      <c r="YB118" s="233"/>
      <c r="YC118" s="233"/>
      <c r="YD118" s="233"/>
      <c r="YE118" s="233"/>
      <c r="YF118" s="233"/>
      <c r="YG118" s="233"/>
      <c r="YH118" s="233"/>
      <c r="YI118" s="233"/>
      <c r="YJ118" s="233"/>
      <c r="YK118" s="233"/>
      <c r="YL118" s="233"/>
      <c r="YM118" s="233"/>
      <c r="YN118" s="233"/>
      <c r="YO118" s="233"/>
      <c r="YP118" s="233"/>
      <c r="YQ118" s="233"/>
      <c r="YR118" s="233"/>
      <c r="YS118" s="233"/>
      <c r="YT118" s="233"/>
      <c r="YU118" s="233"/>
      <c r="YV118" s="233"/>
      <c r="YW118" s="233"/>
      <c r="YX118" s="233"/>
      <c r="YY118" s="233"/>
      <c r="YZ118" s="233"/>
      <c r="ZA118" s="233"/>
      <c r="ZB118" s="233"/>
      <c r="ZC118" s="233"/>
      <c r="ZD118" s="233"/>
      <c r="ZE118" s="233"/>
      <c r="ZF118" s="233"/>
      <c r="ZG118" s="233"/>
      <c r="ZH118" s="233"/>
      <c r="ZI118" s="233"/>
      <c r="ZJ118" s="233"/>
      <c r="ZK118" s="233"/>
      <c r="ZL118" s="233"/>
      <c r="ZM118" s="233"/>
      <c r="ZN118" s="233"/>
      <c r="ZO118" s="233"/>
      <c r="ZP118" s="233"/>
      <c r="ZQ118" s="233"/>
      <c r="ZR118" s="233"/>
      <c r="ZS118" s="233"/>
      <c r="ZT118" s="233"/>
      <c r="ZU118" s="233"/>
      <c r="ZV118" s="233"/>
      <c r="ZW118" s="233"/>
      <c r="ZX118" s="233"/>
      <c r="ZY118" s="233"/>
      <c r="ZZ118" s="233"/>
      <c r="AAA118" s="233"/>
      <c r="AAB118" s="233"/>
      <c r="AAC118" s="233"/>
      <c r="AAD118" s="233"/>
      <c r="AAE118" s="233"/>
      <c r="AAF118" s="233"/>
      <c r="AAG118" s="233"/>
      <c r="AAH118" s="233"/>
      <c r="AAI118" s="233"/>
      <c r="AAJ118" s="233"/>
      <c r="AAK118" s="233"/>
      <c r="AAL118" s="233"/>
      <c r="AAM118" s="233"/>
      <c r="AAN118" s="233"/>
      <c r="AAO118" s="233"/>
      <c r="AAP118" s="233"/>
      <c r="AAQ118" s="233"/>
      <c r="AAR118" s="233"/>
      <c r="AAS118" s="233"/>
      <c r="AAT118" s="233"/>
      <c r="AAU118" s="233"/>
      <c r="AAV118" s="233"/>
      <c r="AAW118" s="233"/>
      <c r="AAX118" s="233"/>
      <c r="AAY118" s="233"/>
      <c r="AAZ118" s="233"/>
      <c r="ABA118" s="233"/>
      <c r="ABB118" s="233"/>
      <c r="ABC118" s="233"/>
      <c r="ABD118" s="233"/>
      <c r="ABE118" s="233"/>
      <c r="ABF118" s="233"/>
      <c r="ABG118" s="233"/>
      <c r="ABH118" s="233"/>
      <c r="ABI118" s="233"/>
      <c r="ABJ118" s="233"/>
      <c r="ABK118" s="233"/>
      <c r="ABL118" s="233"/>
      <c r="ABM118" s="233"/>
      <c r="ABN118" s="233"/>
      <c r="ABO118" s="233"/>
      <c r="ABP118" s="233"/>
      <c r="ABQ118" s="233"/>
      <c r="ABR118" s="233"/>
      <c r="ABS118" s="233"/>
      <c r="ABT118" s="233"/>
      <c r="ABU118" s="233"/>
      <c r="ABV118" s="233"/>
      <c r="ABW118" s="233"/>
      <c r="ABX118" s="233"/>
      <c r="ABY118" s="233"/>
      <c r="ABZ118" s="233"/>
      <c r="ACA118" s="233"/>
      <c r="ACB118" s="233"/>
      <c r="ACC118" s="233"/>
      <c r="ACD118" s="233"/>
      <c r="ACE118" s="233"/>
      <c r="ACF118" s="233"/>
      <c r="ACG118" s="233"/>
      <c r="ACH118" s="233"/>
      <c r="ACI118" s="233"/>
      <c r="ACJ118" s="233"/>
      <c r="ACK118" s="233"/>
      <c r="ACL118" s="233"/>
      <c r="ACM118" s="233"/>
      <c r="ACN118" s="233"/>
      <c r="ACO118" s="233"/>
      <c r="ACP118" s="233"/>
      <c r="ACQ118" s="233"/>
      <c r="ACR118" s="233"/>
      <c r="ACS118" s="233"/>
      <c r="ACT118" s="233"/>
      <c r="ACU118" s="233"/>
      <c r="ACV118" s="233"/>
      <c r="ACW118" s="233"/>
      <c r="ACX118" s="233"/>
      <c r="ACY118" s="233"/>
      <c r="ACZ118" s="233"/>
      <c r="ADA118" s="233"/>
      <c r="ADB118" s="233"/>
      <c r="ADC118" s="233"/>
      <c r="ADD118" s="233"/>
      <c r="ADE118" s="233"/>
      <c r="ADF118" s="233"/>
      <c r="ADG118" s="233"/>
      <c r="ADH118" s="233"/>
      <c r="ADI118" s="233"/>
      <c r="ADJ118" s="233"/>
      <c r="ADK118" s="233"/>
      <c r="ADL118" s="233"/>
      <c r="ADM118" s="233"/>
      <c r="ADN118" s="233"/>
      <c r="ADO118" s="233"/>
      <c r="ADP118" s="233"/>
      <c r="ADQ118" s="233"/>
      <c r="ADR118" s="233"/>
      <c r="ADS118" s="233"/>
      <c r="ADT118" s="233"/>
      <c r="ADU118" s="233"/>
      <c r="ADV118" s="233"/>
      <c r="ADW118" s="233"/>
      <c r="ADX118" s="233"/>
      <c r="ADY118" s="233"/>
      <c r="ADZ118" s="233"/>
      <c r="AEA118" s="233"/>
      <c r="AEB118" s="233"/>
      <c r="AEC118" s="233"/>
      <c r="AED118" s="233"/>
      <c r="AEE118" s="233"/>
      <c r="AEF118" s="233"/>
      <c r="AEG118" s="233"/>
      <c r="AEH118" s="233"/>
      <c r="AEI118" s="233"/>
      <c r="AEJ118" s="233"/>
      <c r="AEK118" s="233"/>
      <c r="AEL118" s="233"/>
      <c r="AEM118" s="233"/>
      <c r="AEN118" s="233"/>
      <c r="AEO118" s="233"/>
      <c r="AEP118" s="233"/>
      <c r="AEQ118" s="233"/>
      <c r="AER118" s="233"/>
      <c r="AES118" s="233"/>
      <c r="AET118" s="233"/>
      <c r="AEU118" s="233"/>
      <c r="AEV118" s="233"/>
      <c r="AEW118" s="233"/>
      <c r="AEX118" s="233"/>
      <c r="AEY118" s="233"/>
      <c r="AEZ118" s="233"/>
      <c r="AFA118" s="233"/>
      <c r="AFB118" s="233"/>
      <c r="AFC118" s="233"/>
      <c r="AFD118" s="233"/>
      <c r="AFE118" s="233"/>
      <c r="AFF118" s="233"/>
      <c r="AFG118" s="233"/>
      <c r="AFH118" s="233"/>
      <c r="AFI118" s="233"/>
      <c r="AFJ118" s="233"/>
      <c r="AFK118" s="233"/>
      <c r="AFL118" s="233"/>
      <c r="AFM118" s="233"/>
      <c r="AFN118" s="233"/>
      <c r="AFO118" s="233"/>
      <c r="AFP118" s="233"/>
      <c r="AFQ118" s="233"/>
      <c r="AFR118" s="233"/>
      <c r="AFS118" s="233"/>
      <c r="AFT118" s="233"/>
      <c r="AFU118" s="233"/>
      <c r="AFV118" s="233"/>
      <c r="AFW118" s="233"/>
      <c r="AFX118" s="233"/>
      <c r="AFY118" s="233"/>
      <c r="AFZ118" s="233"/>
      <c r="AGA118" s="233"/>
      <c r="AGB118" s="233"/>
      <c r="AGC118" s="233"/>
      <c r="AGD118" s="233"/>
      <c r="AGE118" s="233"/>
      <c r="AGF118" s="233"/>
      <c r="AGG118" s="233"/>
      <c r="AGH118" s="233"/>
      <c r="AGI118" s="233"/>
      <c r="AGJ118" s="233"/>
      <c r="AGK118" s="233"/>
      <c r="AGL118" s="233"/>
      <c r="AGM118" s="233"/>
      <c r="AGN118" s="233"/>
      <c r="AGO118" s="233"/>
      <c r="AGP118" s="233"/>
      <c r="AGQ118" s="233"/>
      <c r="AGR118" s="233"/>
      <c r="AGS118" s="233"/>
      <c r="AGT118" s="233"/>
      <c r="AGU118" s="233"/>
      <c r="AGV118" s="233"/>
      <c r="AGW118" s="233"/>
      <c r="AGX118" s="233"/>
      <c r="AGY118" s="233"/>
      <c r="AGZ118" s="233"/>
      <c r="AHA118" s="233"/>
      <c r="AHB118" s="233"/>
      <c r="AHC118" s="233"/>
      <c r="AHD118" s="233"/>
      <c r="AHE118" s="233"/>
      <c r="AHF118" s="233"/>
      <c r="AHG118" s="233"/>
      <c r="AHH118" s="233"/>
      <c r="AHI118" s="233"/>
      <c r="AHJ118" s="233"/>
      <c r="AHK118" s="233"/>
      <c r="AHL118" s="233"/>
      <c r="AHM118" s="233"/>
      <c r="AHN118" s="233"/>
      <c r="AHO118" s="233"/>
      <c r="AHP118" s="233"/>
      <c r="AHQ118" s="233"/>
      <c r="AHR118" s="233"/>
      <c r="AHS118" s="233"/>
      <c r="AHT118" s="233"/>
      <c r="AHU118" s="233"/>
      <c r="AHV118" s="233"/>
      <c r="AHW118" s="233"/>
      <c r="AHX118" s="233"/>
      <c r="AHY118" s="233"/>
      <c r="AHZ118" s="233"/>
      <c r="AIA118" s="233"/>
      <c r="AIB118" s="233"/>
      <c r="AIC118" s="233"/>
      <c r="AID118" s="233"/>
      <c r="AIE118" s="233"/>
      <c r="AIF118" s="233"/>
      <c r="AIG118" s="233"/>
      <c r="AIH118" s="233"/>
      <c r="AII118" s="233"/>
      <c r="AIJ118" s="233"/>
      <c r="AIK118" s="233"/>
      <c r="AIL118" s="233"/>
      <c r="AIM118" s="233"/>
      <c r="AIN118" s="233"/>
      <c r="AIO118" s="233"/>
      <c r="AIP118" s="233"/>
      <c r="AIQ118" s="233"/>
      <c r="AIR118" s="233"/>
      <c r="AIS118" s="233"/>
      <c r="AIT118" s="233"/>
      <c r="AIU118" s="233"/>
      <c r="AIV118" s="233"/>
      <c r="AIW118" s="233"/>
      <c r="AIX118" s="233"/>
      <c r="AIY118" s="233"/>
      <c r="AIZ118" s="233"/>
      <c r="AJA118" s="233"/>
      <c r="AJB118" s="233"/>
      <c r="AJC118" s="233"/>
      <c r="AJD118" s="233"/>
      <c r="AJE118" s="233"/>
      <c r="AJF118" s="233"/>
      <c r="AJG118" s="233"/>
      <c r="AJH118" s="233"/>
      <c r="AJI118" s="233"/>
      <c r="AJJ118" s="233"/>
      <c r="AJK118" s="233"/>
      <c r="AJL118" s="233"/>
      <c r="AJM118" s="233"/>
      <c r="AJN118" s="233"/>
      <c r="AJO118" s="233"/>
      <c r="AJP118" s="233"/>
      <c r="AJQ118" s="233"/>
      <c r="AJR118" s="233"/>
      <c r="AJS118" s="233"/>
      <c r="AJT118" s="233"/>
      <c r="AJU118" s="233"/>
      <c r="AJV118" s="233"/>
      <c r="AJW118" s="233"/>
      <c r="AJX118" s="233"/>
      <c r="AJY118" s="233"/>
      <c r="AJZ118" s="233"/>
      <c r="AKA118" s="233"/>
      <c r="AKB118" s="233"/>
      <c r="AKC118" s="233"/>
      <c r="AKD118" s="233"/>
      <c r="AKE118" s="233"/>
      <c r="AKF118" s="233"/>
      <c r="AKG118" s="233"/>
      <c r="AKH118" s="233"/>
      <c r="AKI118" s="233"/>
      <c r="AKJ118" s="233"/>
      <c r="AKK118" s="233"/>
      <c r="AKL118" s="233"/>
      <c r="AKM118" s="233"/>
      <c r="AKN118" s="233"/>
      <c r="AKO118" s="233"/>
      <c r="AKP118" s="233"/>
      <c r="AKQ118" s="233"/>
      <c r="AKR118" s="233"/>
      <c r="AKS118" s="233"/>
      <c r="AKT118" s="233"/>
      <c r="AKU118" s="233"/>
      <c r="AKV118" s="233"/>
      <c r="AKW118" s="233"/>
      <c r="AKX118" s="233"/>
      <c r="AKY118" s="233"/>
      <c r="AKZ118" s="233"/>
      <c r="ALA118" s="233"/>
      <c r="ALB118" s="233"/>
      <c r="ALC118" s="233"/>
      <c r="ALD118" s="233"/>
      <c r="ALE118" s="233"/>
      <c r="ALF118" s="233"/>
      <c r="ALG118" s="233"/>
      <c r="ALH118" s="233"/>
      <c r="ALI118" s="233"/>
      <c r="ALJ118" s="233"/>
      <c r="ALK118" s="233"/>
      <c r="ALL118" s="233"/>
      <c r="ALM118" s="233"/>
      <c r="ALN118" s="233"/>
      <c r="ALO118" s="233"/>
      <c r="ALP118" s="233"/>
      <c r="ALQ118" s="233"/>
      <c r="ALR118" s="233"/>
      <c r="ALS118" s="233"/>
    </row>
    <row r="119" spans="1:1007" ht="15" x14ac:dyDescent="0.2">
      <c r="A119" s="398">
        <v>3</v>
      </c>
      <c r="B119" s="404" t="s">
        <v>195</v>
      </c>
      <c r="C119" s="758"/>
      <c r="D119" s="400">
        <f t="shared" si="12"/>
        <v>0</v>
      </c>
      <c r="E119" s="752"/>
      <c r="F119" s="360">
        <f t="shared" ref="F119" si="14">(E119*C119)+(E119*D119*C119)</f>
        <v>0</v>
      </c>
      <c r="G119" s="360">
        <f t="shared" si="13"/>
        <v>0</v>
      </c>
      <c r="H119" s="360">
        <f t="shared" ref="H119:H142" si="15">ROUND(F119/30,2)</f>
        <v>0</v>
      </c>
      <c r="I119" s="233"/>
      <c r="J119" s="233"/>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3"/>
      <c r="AR119" s="233"/>
      <c r="AS119" s="233"/>
      <c r="AT119" s="233"/>
      <c r="AU119" s="233"/>
      <c r="AV119" s="233"/>
      <c r="AW119" s="233"/>
      <c r="AX119" s="233"/>
      <c r="AY119" s="233"/>
      <c r="AZ119" s="233"/>
      <c r="BA119" s="233"/>
      <c r="BB119" s="233"/>
      <c r="BC119" s="233"/>
      <c r="BD119" s="233"/>
      <c r="BE119" s="233"/>
      <c r="BF119" s="233"/>
      <c r="BG119" s="233"/>
      <c r="BH119" s="233"/>
      <c r="BI119" s="233"/>
      <c r="BJ119" s="233"/>
      <c r="BK119" s="233"/>
      <c r="BL119" s="233"/>
      <c r="BM119" s="233"/>
      <c r="BN119" s="233"/>
      <c r="BO119" s="233"/>
      <c r="BP119" s="233"/>
      <c r="BQ119" s="233"/>
      <c r="BR119" s="233"/>
      <c r="BS119" s="233"/>
      <c r="BT119" s="233"/>
      <c r="BU119" s="233"/>
      <c r="BV119" s="233"/>
      <c r="BW119" s="233"/>
      <c r="BX119" s="233"/>
      <c r="BY119" s="233"/>
      <c r="BZ119" s="233"/>
      <c r="CA119" s="233"/>
      <c r="CB119" s="233"/>
      <c r="CC119" s="233"/>
      <c r="CD119" s="233"/>
      <c r="CE119" s="233"/>
      <c r="CF119" s="233"/>
      <c r="CG119" s="233"/>
      <c r="CH119" s="233"/>
      <c r="CI119" s="233"/>
      <c r="CJ119" s="233"/>
      <c r="CK119" s="233"/>
      <c r="CL119" s="233"/>
      <c r="CM119" s="233"/>
      <c r="CN119" s="233"/>
      <c r="CO119" s="233"/>
      <c r="CP119" s="233"/>
      <c r="CQ119" s="233"/>
      <c r="CR119" s="233"/>
      <c r="CS119" s="233"/>
      <c r="CT119" s="233"/>
      <c r="CU119" s="233"/>
      <c r="CV119" s="233"/>
      <c r="CW119" s="233"/>
      <c r="CX119" s="233"/>
      <c r="CY119" s="233"/>
      <c r="CZ119" s="233"/>
      <c r="DA119" s="233"/>
      <c r="DB119" s="233"/>
      <c r="DC119" s="233"/>
      <c r="DD119" s="233"/>
      <c r="DE119" s="233"/>
      <c r="DF119" s="233"/>
      <c r="DG119" s="233"/>
      <c r="DH119" s="233"/>
      <c r="DI119" s="233"/>
      <c r="DJ119" s="233"/>
      <c r="DK119" s="233"/>
      <c r="DL119" s="233"/>
      <c r="DM119" s="233"/>
      <c r="DN119" s="233"/>
      <c r="DO119" s="233"/>
      <c r="DP119" s="233"/>
      <c r="DQ119" s="233"/>
      <c r="DR119" s="233"/>
      <c r="DS119" s="233"/>
      <c r="DT119" s="233"/>
      <c r="DU119" s="233"/>
      <c r="DV119" s="233"/>
      <c r="DW119" s="233"/>
      <c r="DX119" s="233"/>
      <c r="DY119" s="233"/>
      <c r="DZ119" s="233"/>
      <c r="EA119" s="233"/>
      <c r="EB119" s="233"/>
      <c r="EC119" s="233"/>
      <c r="ED119" s="233"/>
      <c r="EE119" s="233"/>
      <c r="EF119" s="233"/>
      <c r="EG119" s="233"/>
      <c r="EH119" s="233"/>
      <c r="EI119" s="233"/>
      <c r="EJ119" s="233"/>
      <c r="EK119" s="233"/>
      <c r="EL119" s="233"/>
      <c r="EM119" s="233"/>
      <c r="EN119" s="233"/>
      <c r="EO119" s="233"/>
      <c r="EP119" s="233"/>
      <c r="EQ119" s="233"/>
      <c r="ER119" s="233"/>
      <c r="ES119" s="233"/>
      <c r="ET119" s="233"/>
      <c r="EU119" s="233"/>
      <c r="EV119" s="233"/>
      <c r="EW119" s="233"/>
      <c r="EX119" s="233"/>
      <c r="EY119" s="233"/>
      <c r="EZ119" s="233"/>
      <c r="FA119" s="233"/>
      <c r="FB119" s="233"/>
      <c r="FC119" s="233"/>
      <c r="FD119" s="233"/>
      <c r="FE119" s="233"/>
      <c r="FF119" s="233"/>
      <c r="FG119" s="233"/>
      <c r="FH119" s="233"/>
      <c r="FI119" s="233"/>
      <c r="FJ119" s="233"/>
      <c r="FK119" s="233"/>
      <c r="FL119" s="233"/>
      <c r="FM119" s="233"/>
      <c r="FN119" s="233"/>
      <c r="FO119" s="233"/>
      <c r="FP119" s="233"/>
      <c r="FQ119" s="233"/>
      <c r="FR119" s="233"/>
      <c r="FS119" s="233"/>
      <c r="FT119" s="233"/>
      <c r="FU119" s="233"/>
      <c r="FV119" s="233"/>
      <c r="FW119" s="233"/>
      <c r="FX119" s="233"/>
      <c r="FY119" s="233"/>
      <c r="FZ119" s="233"/>
      <c r="GA119" s="233"/>
      <c r="GB119" s="233"/>
      <c r="GC119" s="233"/>
      <c r="GD119" s="233"/>
      <c r="GE119" s="233"/>
      <c r="GF119" s="233"/>
      <c r="GG119" s="233"/>
      <c r="GH119" s="233"/>
      <c r="GI119" s="233"/>
      <c r="GJ119" s="233"/>
      <c r="GK119" s="233"/>
      <c r="GL119" s="233"/>
      <c r="GM119" s="233"/>
      <c r="GN119" s="233"/>
      <c r="GO119" s="233"/>
      <c r="GP119" s="233"/>
      <c r="GQ119" s="233"/>
      <c r="GR119" s="233"/>
      <c r="GS119" s="233"/>
      <c r="GT119" s="233"/>
      <c r="GU119" s="233"/>
      <c r="GV119" s="233"/>
      <c r="GW119" s="233"/>
      <c r="GX119" s="233"/>
      <c r="GY119" s="233"/>
      <c r="GZ119" s="233"/>
      <c r="HA119" s="233"/>
      <c r="HB119" s="233"/>
      <c r="HC119" s="233"/>
      <c r="HD119" s="233"/>
      <c r="HE119" s="233"/>
      <c r="HF119" s="233"/>
      <c r="HG119" s="233"/>
      <c r="HH119" s="233"/>
      <c r="HI119" s="233"/>
      <c r="HJ119" s="233"/>
      <c r="HK119" s="233"/>
      <c r="HL119" s="233"/>
      <c r="HM119" s="233"/>
      <c r="HN119" s="233"/>
      <c r="HO119" s="233"/>
      <c r="HP119" s="233"/>
      <c r="HQ119" s="233"/>
      <c r="HR119" s="233"/>
      <c r="HS119" s="233"/>
      <c r="HT119" s="233"/>
      <c r="HU119" s="233"/>
      <c r="HV119" s="233"/>
      <c r="HW119" s="233"/>
      <c r="HX119" s="233"/>
      <c r="HY119" s="233"/>
      <c r="HZ119" s="233"/>
      <c r="IA119" s="233"/>
      <c r="IB119" s="233"/>
      <c r="IC119" s="233"/>
      <c r="ID119" s="233"/>
      <c r="IE119" s="233"/>
      <c r="IF119" s="233"/>
      <c r="IG119" s="233"/>
      <c r="IH119" s="233"/>
      <c r="II119" s="233"/>
      <c r="IJ119" s="233"/>
      <c r="IK119" s="233"/>
      <c r="IL119" s="233"/>
      <c r="IM119" s="233"/>
      <c r="IN119" s="233"/>
      <c r="IO119" s="233"/>
      <c r="IP119" s="233"/>
      <c r="IQ119" s="233"/>
      <c r="IR119" s="233"/>
      <c r="IS119" s="233"/>
      <c r="IT119" s="233"/>
      <c r="IU119" s="233"/>
      <c r="IV119" s="233"/>
      <c r="IW119" s="233"/>
      <c r="IX119" s="233"/>
      <c r="IY119" s="233"/>
      <c r="IZ119" s="233"/>
      <c r="JA119" s="233"/>
      <c r="JB119" s="233"/>
      <c r="JC119" s="233"/>
      <c r="JD119" s="233"/>
      <c r="JE119" s="233"/>
      <c r="JF119" s="233"/>
      <c r="JG119" s="233"/>
      <c r="JH119" s="233"/>
      <c r="JI119" s="233"/>
      <c r="JJ119" s="233"/>
      <c r="JK119" s="233"/>
      <c r="JL119" s="233"/>
      <c r="JM119" s="233"/>
      <c r="JN119" s="233"/>
      <c r="JO119" s="233"/>
      <c r="JP119" s="233"/>
      <c r="JQ119" s="233"/>
      <c r="JR119" s="233"/>
      <c r="JS119" s="233"/>
      <c r="JT119" s="233"/>
      <c r="JU119" s="233"/>
      <c r="JV119" s="233"/>
      <c r="JW119" s="233"/>
      <c r="JX119" s="233"/>
      <c r="JY119" s="233"/>
      <c r="JZ119" s="233"/>
      <c r="KA119" s="233"/>
      <c r="KB119" s="233"/>
      <c r="KC119" s="233"/>
      <c r="KD119" s="233"/>
      <c r="KE119" s="233"/>
      <c r="KF119" s="233"/>
      <c r="KG119" s="233"/>
      <c r="KH119" s="233"/>
      <c r="KI119" s="233"/>
      <c r="KJ119" s="233"/>
      <c r="KK119" s="233"/>
      <c r="KL119" s="233"/>
      <c r="KM119" s="233"/>
      <c r="KN119" s="233"/>
      <c r="KO119" s="233"/>
      <c r="KP119" s="233"/>
      <c r="KQ119" s="233"/>
      <c r="KR119" s="233"/>
      <c r="KS119" s="233"/>
      <c r="KT119" s="233"/>
      <c r="KU119" s="233"/>
      <c r="KV119" s="233"/>
      <c r="KW119" s="233"/>
      <c r="KX119" s="233"/>
      <c r="KY119" s="233"/>
      <c r="KZ119" s="233"/>
      <c r="LA119" s="233"/>
      <c r="LB119" s="233"/>
      <c r="LC119" s="233"/>
      <c r="LD119" s="233"/>
      <c r="LE119" s="233"/>
      <c r="LF119" s="233"/>
      <c r="LG119" s="233"/>
      <c r="LH119" s="233"/>
      <c r="LI119" s="233"/>
      <c r="LJ119" s="233"/>
      <c r="LK119" s="233"/>
      <c r="LL119" s="233"/>
      <c r="LM119" s="233"/>
      <c r="LN119" s="233"/>
      <c r="LO119" s="233"/>
      <c r="LP119" s="233"/>
      <c r="LQ119" s="233"/>
      <c r="LR119" s="233"/>
      <c r="LS119" s="233"/>
      <c r="LT119" s="233"/>
      <c r="LU119" s="233"/>
      <c r="LV119" s="233"/>
      <c r="LW119" s="233"/>
      <c r="LX119" s="233"/>
      <c r="LY119" s="233"/>
      <c r="LZ119" s="233"/>
      <c r="MA119" s="233"/>
      <c r="MB119" s="233"/>
      <c r="MC119" s="233"/>
      <c r="MD119" s="233"/>
      <c r="ME119" s="233"/>
      <c r="MF119" s="233"/>
      <c r="MG119" s="233"/>
      <c r="MH119" s="233"/>
      <c r="MI119" s="233"/>
      <c r="MJ119" s="233"/>
      <c r="MK119" s="233"/>
      <c r="ML119" s="233"/>
      <c r="MM119" s="233"/>
      <c r="MN119" s="233"/>
      <c r="MO119" s="233"/>
      <c r="MP119" s="233"/>
      <c r="MQ119" s="233"/>
      <c r="MR119" s="233"/>
      <c r="MS119" s="233"/>
      <c r="MT119" s="233"/>
      <c r="MU119" s="233"/>
      <c r="MV119" s="233"/>
      <c r="MW119" s="233"/>
      <c r="MX119" s="233"/>
      <c r="MY119" s="233"/>
      <c r="MZ119" s="233"/>
      <c r="NA119" s="233"/>
      <c r="NB119" s="233"/>
      <c r="NC119" s="233"/>
      <c r="ND119" s="233"/>
      <c r="NE119" s="233"/>
      <c r="NF119" s="233"/>
      <c r="NG119" s="233"/>
      <c r="NH119" s="233"/>
      <c r="NI119" s="233"/>
      <c r="NJ119" s="233"/>
      <c r="NK119" s="233"/>
      <c r="NL119" s="233"/>
      <c r="NM119" s="233"/>
      <c r="NN119" s="233"/>
      <c r="NO119" s="233"/>
      <c r="NP119" s="233"/>
      <c r="NQ119" s="233"/>
      <c r="NR119" s="233"/>
      <c r="NS119" s="233"/>
      <c r="NT119" s="233"/>
      <c r="NU119" s="233"/>
      <c r="NV119" s="233"/>
      <c r="NW119" s="233"/>
      <c r="NX119" s="233"/>
      <c r="NY119" s="233"/>
      <c r="NZ119" s="233"/>
      <c r="OA119" s="233"/>
      <c r="OB119" s="233"/>
      <c r="OC119" s="233"/>
      <c r="OD119" s="233"/>
      <c r="OE119" s="233"/>
      <c r="OF119" s="233"/>
      <c r="OG119" s="233"/>
      <c r="OH119" s="233"/>
      <c r="OI119" s="233"/>
      <c r="OJ119" s="233"/>
      <c r="OK119" s="233"/>
      <c r="OL119" s="233"/>
      <c r="OM119" s="233"/>
      <c r="ON119" s="233"/>
      <c r="OO119" s="233"/>
      <c r="OP119" s="233"/>
      <c r="OQ119" s="233"/>
      <c r="OR119" s="233"/>
      <c r="OS119" s="233"/>
      <c r="OT119" s="233"/>
      <c r="OU119" s="233"/>
      <c r="OV119" s="233"/>
      <c r="OW119" s="233"/>
      <c r="OX119" s="233"/>
      <c r="OY119" s="233"/>
      <c r="OZ119" s="233"/>
      <c r="PA119" s="233"/>
      <c r="PB119" s="233"/>
      <c r="PC119" s="233"/>
      <c r="PD119" s="233"/>
      <c r="PE119" s="233"/>
      <c r="PF119" s="233"/>
      <c r="PG119" s="233"/>
      <c r="PH119" s="233"/>
      <c r="PI119" s="233"/>
      <c r="PJ119" s="233"/>
      <c r="PK119" s="233"/>
      <c r="PL119" s="233"/>
      <c r="PM119" s="233"/>
      <c r="PN119" s="233"/>
      <c r="PO119" s="233"/>
      <c r="PP119" s="233"/>
      <c r="PQ119" s="233"/>
      <c r="PR119" s="233"/>
      <c r="PS119" s="233"/>
      <c r="PT119" s="233"/>
      <c r="PU119" s="233"/>
      <c r="PV119" s="233"/>
      <c r="PW119" s="233"/>
      <c r="PX119" s="233"/>
      <c r="PY119" s="233"/>
      <c r="PZ119" s="233"/>
      <c r="QA119" s="233"/>
      <c r="QB119" s="233"/>
      <c r="QC119" s="233"/>
      <c r="QD119" s="233"/>
      <c r="QE119" s="233"/>
      <c r="QF119" s="233"/>
      <c r="QG119" s="233"/>
      <c r="QH119" s="233"/>
      <c r="QI119" s="233"/>
      <c r="QJ119" s="233"/>
      <c r="QK119" s="233"/>
      <c r="QL119" s="233"/>
      <c r="QM119" s="233"/>
      <c r="QN119" s="233"/>
      <c r="QO119" s="233"/>
      <c r="QP119" s="233"/>
      <c r="QQ119" s="233"/>
      <c r="QR119" s="233"/>
      <c r="QS119" s="233"/>
      <c r="QT119" s="233"/>
      <c r="QU119" s="233"/>
      <c r="QV119" s="233"/>
      <c r="QW119" s="233"/>
      <c r="QX119" s="233"/>
      <c r="QY119" s="233"/>
      <c r="QZ119" s="233"/>
      <c r="RA119" s="233"/>
      <c r="RB119" s="233"/>
      <c r="RC119" s="233"/>
      <c r="RD119" s="233"/>
      <c r="RE119" s="233"/>
      <c r="RF119" s="233"/>
      <c r="RG119" s="233"/>
      <c r="RH119" s="233"/>
      <c r="RI119" s="233"/>
      <c r="RJ119" s="233"/>
      <c r="RK119" s="233"/>
      <c r="RL119" s="233"/>
      <c r="RM119" s="233"/>
      <c r="RN119" s="233"/>
      <c r="RO119" s="233"/>
      <c r="RP119" s="233"/>
      <c r="RQ119" s="233"/>
      <c r="RR119" s="233"/>
      <c r="RS119" s="233"/>
      <c r="RT119" s="233"/>
      <c r="RU119" s="233"/>
      <c r="RV119" s="233"/>
      <c r="RW119" s="233"/>
      <c r="RX119" s="233"/>
      <c r="RY119" s="233"/>
      <c r="RZ119" s="233"/>
      <c r="SA119" s="233"/>
      <c r="SB119" s="233"/>
      <c r="SC119" s="233"/>
      <c r="SD119" s="233"/>
      <c r="SE119" s="233"/>
      <c r="SF119" s="233"/>
      <c r="SG119" s="233"/>
      <c r="SH119" s="233"/>
      <c r="SI119" s="233"/>
      <c r="SJ119" s="233"/>
      <c r="SK119" s="233"/>
      <c r="SL119" s="233"/>
      <c r="SM119" s="233"/>
      <c r="SN119" s="233"/>
      <c r="SO119" s="233"/>
      <c r="SP119" s="233"/>
      <c r="SQ119" s="233"/>
      <c r="SR119" s="233"/>
      <c r="SS119" s="233"/>
      <c r="ST119" s="233"/>
      <c r="SU119" s="233"/>
      <c r="SV119" s="233"/>
      <c r="SW119" s="233"/>
      <c r="SX119" s="233"/>
      <c r="SY119" s="233"/>
      <c r="SZ119" s="233"/>
      <c r="TA119" s="233"/>
      <c r="TB119" s="233"/>
      <c r="TC119" s="233"/>
      <c r="TD119" s="233"/>
      <c r="TE119" s="233"/>
      <c r="TF119" s="233"/>
      <c r="TG119" s="233"/>
      <c r="TH119" s="233"/>
      <c r="TI119" s="233"/>
      <c r="TJ119" s="233"/>
      <c r="TK119" s="233"/>
      <c r="TL119" s="233"/>
      <c r="TM119" s="233"/>
      <c r="TN119" s="233"/>
      <c r="TO119" s="233"/>
      <c r="TP119" s="233"/>
      <c r="TQ119" s="233"/>
      <c r="TR119" s="233"/>
      <c r="TS119" s="233"/>
      <c r="TT119" s="233"/>
      <c r="TU119" s="233"/>
      <c r="TV119" s="233"/>
      <c r="TW119" s="233"/>
      <c r="TX119" s="233"/>
      <c r="TY119" s="233"/>
      <c r="TZ119" s="233"/>
      <c r="UA119" s="233"/>
      <c r="UB119" s="233"/>
      <c r="UC119" s="233"/>
      <c r="UD119" s="233"/>
      <c r="UE119" s="233"/>
      <c r="UF119" s="233"/>
      <c r="UG119" s="233"/>
      <c r="UH119" s="233"/>
      <c r="UI119" s="233"/>
      <c r="UJ119" s="233"/>
      <c r="UK119" s="233"/>
      <c r="UL119" s="233"/>
      <c r="UM119" s="233"/>
      <c r="UN119" s="233"/>
      <c r="UO119" s="233"/>
      <c r="UP119" s="233"/>
      <c r="UQ119" s="233"/>
      <c r="UR119" s="233"/>
      <c r="US119" s="233"/>
      <c r="UT119" s="233"/>
      <c r="UU119" s="233"/>
      <c r="UV119" s="233"/>
      <c r="UW119" s="233"/>
      <c r="UX119" s="233"/>
      <c r="UY119" s="233"/>
      <c r="UZ119" s="233"/>
      <c r="VA119" s="233"/>
      <c r="VB119" s="233"/>
      <c r="VC119" s="233"/>
      <c r="VD119" s="233"/>
      <c r="VE119" s="233"/>
      <c r="VF119" s="233"/>
      <c r="VG119" s="233"/>
      <c r="VH119" s="233"/>
      <c r="VI119" s="233"/>
      <c r="VJ119" s="233"/>
      <c r="VK119" s="233"/>
      <c r="VL119" s="233"/>
      <c r="VM119" s="233"/>
      <c r="VN119" s="233"/>
      <c r="VO119" s="233"/>
      <c r="VP119" s="233"/>
      <c r="VQ119" s="233"/>
      <c r="VR119" s="233"/>
      <c r="VS119" s="233"/>
      <c r="VT119" s="233"/>
      <c r="VU119" s="233"/>
      <c r="VV119" s="233"/>
      <c r="VW119" s="233"/>
      <c r="VX119" s="233"/>
      <c r="VY119" s="233"/>
      <c r="VZ119" s="233"/>
      <c r="WA119" s="233"/>
      <c r="WB119" s="233"/>
      <c r="WC119" s="233"/>
      <c r="WD119" s="233"/>
      <c r="WE119" s="233"/>
      <c r="WF119" s="233"/>
      <c r="WG119" s="233"/>
      <c r="WH119" s="233"/>
      <c r="WI119" s="233"/>
      <c r="WJ119" s="233"/>
      <c r="WK119" s="233"/>
      <c r="WL119" s="233"/>
      <c r="WM119" s="233"/>
      <c r="WN119" s="233"/>
      <c r="WO119" s="233"/>
      <c r="WP119" s="233"/>
      <c r="WQ119" s="233"/>
      <c r="WR119" s="233"/>
      <c r="WS119" s="233"/>
      <c r="WT119" s="233"/>
      <c r="WU119" s="233"/>
      <c r="WV119" s="233"/>
      <c r="WW119" s="233"/>
      <c r="WX119" s="233"/>
      <c r="WY119" s="233"/>
      <c r="WZ119" s="233"/>
      <c r="XA119" s="233"/>
      <c r="XB119" s="233"/>
      <c r="XC119" s="233"/>
      <c r="XD119" s="233"/>
      <c r="XE119" s="233"/>
      <c r="XF119" s="233"/>
      <c r="XG119" s="233"/>
      <c r="XH119" s="233"/>
      <c r="XI119" s="233"/>
      <c r="XJ119" s="233"/>
      <c r="XK119" s="233"/>
      <c r="XL119" s="233"/>
      <c r="XM119" s="233"/>
      <c r="XN119" s="233"/>
      <c r="XO119" s="233"/>
      <c r="XP119" s="233"/>
      <c r="XQ119" s="233"/>
      <c r="XR119" s="233"/>
      <c r="XS119" s="233"/>
      <c r="XT119" s="233"/>
      <c r="XU119" s="233"/>
      <c r="XV119" s="233"/>
      <c r="XW119" s="233"/>
      <c r="XX119" s="233"/>
      <c r="XY119" s="233"/>
      <c r="XZ119" s="233"/>
      <c r="YA119" s="233"/>
      <c r="YB119" s="233"/>
      <c r="YC119" s="233"/>
      <c r="YD119" s="233"/>
      <c r="YE119" s="233"/>
      <c r="YF119" s="233"/>
      <c r="YG119" s="233"/>
      <c r="YH119" s="233"/>
      <c r="YI119" s="233"/>
      <c r="YJ119" s="233"/>
      <c r="YK119" s="233"/>
      <c r="YL119" s="233"/>
      <c r="YM119" s="233"/>
      <c r="YN119" s="233"/>
      <c r="YO119" s="233"/>
      <c r="YP119" s="233"/>
      <c r="YQ119" s="233"/>
      <c r="YR119" s="233"/>
      <c r="YS119" s="233"/>
      <c r="YT119" s="233"/>
      <c r="YU119" s="233"/>
      <c r="YV119" s="233"/>
      <c r="YW119" s="233"/>
      <c r="YX119" s="233"/>
      <c r="YY119" s="233"/>
      <c r="YZ119" s="233"/>
      <c r="ZA119" s="233"/>
      <c r="ZB119" s="233"/>
      <c r="ZC119" s="233"/>
      <c r="ZD119" s="233"/>
      <c r="ZE119" s="233"/>
      <c r="ZF119" s="233"/>
      <c r="ZG119" s="233"/>
      <c r="ZH119" s="233"/>
      <c r="ZI119" s="233"/>
      <c r="ZJ119" s="233"/>
      <c r="ZK119" s="233"/>
      <c r="ZL119" s="233"/>
      <c r="ZM119" s="233"/>
      <c r="ZN119" s="233"/>
      <c r="ZO119" s="233"/>
      <c r="ZP119" s="233"/>
      <c r="ZQ119" s="233"/>
      <c r="ZR119" s="233"/>
      <c r="ZS119" s="233"/>
      <c r="ZT119" s="233"/>
      <c r="ZU119" s="233"/>
      <c r="ZV119" s="233"/>
      <c r="ZW119" s="233"/>
      <c r="ZX119" s="233"/>
      <c r="ZY119" s="233"/>
      <c r="ZZ119" s="233"/>
      <c r="AAA119" s="233"/>
      <c r="AAB119" s="233"/>
      <c r="AAC119" s="233"/>
      <c r="AAD119" s="233"/>
      <c r="AAE119" s="233"/>
      <c r="AAF119" s="233"/>
      <c r="AAG119" s="233"/>
      <c r="AAH119" s="233"/>
      <c r="AAI119" s="233"/>
      <c r="AAJ119" s="233"/>
      <c r="AAK119" s="233"/>
      <c r="AAL119" s="233"/>
      <c r="AAM119" s="233"/>
      <c r="AAN119" s="233"/>
      <c r="AAO119" s="233"/>
      <c r="AAP119" s="233"/>
      <c r="AAQ119" s="233"/>
      <c r="AAR119" s="233"/>
      <c r="AAS119" s="233"/>
      <c r="AAT119" s="233"/>
      <c r="AAU119" s="233"/>
      <c r="AAV119" s="233"/>
      <c r="AAW119" s="233"/>
      <c r="AAX119" s="233"/>
      <c r="AAY119" s="233"/>
      <c r="AAZ119" s="233"/>
      <c r="ABA119" s="233"/>
      <c r="ABB119" s="233"/>
      <c r="ABC119" s="233"/>
      <c r="ABD119" s="233"/>
      <c r="ABE119" s="233"/>
      <c r="ABF119" s="233"/>
      <c r="ABG119" s="233"/>
      <c r="ABH119" s="233"/>
      <c r="ABI119" s="233"/>
      <c r="ABJ119" s="233"/>
      <c r="ABK119" s="233"/>
      <c r="ABL119" s="233"/>
      <c r="ABM119" s="233"/>
      <c r="ABN119" s="233"/>
      <c r="ABO119" s="233"/>
      <c r="ABP119" s="233"/>
      <c r="ABQ119" s="233"/>
      <c r="ABR119" s="233"/>
      <c r="ABS119" s="233"/>
      <c r="ABT119" s="233"/>
      <c r="ABU119" s="233"/>
      <c r="ABV119" s="233"/>
      <c r="ABW119" s="233"/>
      <c r="ABX119" s="233"/>
      <c r="ABY119" s="233"/>
      <c r="ABZ119" s="233"/>
      <c r="ACA119" s="233"/>
      <c r="ACB119" s="233"/>
      <c r="ACC119" s="233"/>
      <c r="ACD119" s="233"/>
      <c r="ACE119" s="233"/>
      <c r="ACF119" s="233"/>
      <c r="ACG119" s="233"/>
      <c r="ACH119" s="233"/>
      <c r="ACI119" s="233"/>
      <c r="ACJ119" s="233"/>
      <c r="ACK119" s="233"/>
      <c r="ACL119" s="233"/>
      <c r="ACM119" s="233"/>
      <c r="ACN119" s="233"/>
      <c r="ACO119" s="233"/>
      <c r="ACP119" s="233"/>
      <c r="ACQ119" s="233"/>
      <c r="ACR119" s="233"/>
      <c r="ACS119" s="233"/>
      <c r="ACT119" s="233"/>
      <c r="ACU119" s="233"/>
      <c r="ACV119" s="233"/>
      <c r="ACW119" s="233"/>
      <c r="ACX119" s="233"/>
      <c r="ACY119" s="233"/>
      <c r="ACZ119" s="233"/>
      <c r="ADA119" s="233"/>
      <c r="ADB119" s="233"/>
      <c r="ADC119" s="233"/>
      <c r="ADD119" s="233"/>
      <c r="ADE119" s="233"/>
      <c r="ADF119" s="233"/>
      <c r="ADG119" s="233"/>
      <c r="ADH119" s="233"/>
      <c r="ADI119" s="233"/>
      <c r="ADJ119" s="233"/>
      <c r="ADK119" s="233"/>
      <c r="ADL119" s="233"/>
      <c r="ADM119" s="233"/>
      <c r="ADN119" s="233"/>
      <c r="ADO119" s="233"/>
      <c r="ADP119" s="233"/>
      <c r="ADQ119" s="233"/>
      <c r="ADR119" s="233"/>
      <c r="ADS119" s="233"/>
      <c r="ADT119" s="233"/>
      <c r="ADU119" s="233"/>
      <c r="ADV119" s="233"/>
      <c r="ADW119" s="233"/>
      <c r="ADX119" s="233"/>
      <c r="ADY119" s="233"/>
      <c r="ADZ119" s="233"/>
      <c r="AEA119" s="233"/>
      <c r="AEB119" s="233"/>
      <c r="AEC119" s="233"/>
      <c r="AED119" s="233"/>
      <c r="AEE119" s="233"/>
      <c r="AEF119" s="233"/>
      <c r="AEG119" s="233"/>
      <c r="AEH119" s="233"/>
      <c r="AEI119" s="233"/>
      <c r="AEJ119" s="233"/>
      <c r="AEK119" s="233"/>
      <c r="AEL119" s="233"/>
      <c r="AEM119" s="233"/>
      <c r="AEN119" s="233"/>
      <c r="AEO119" s="233"/>
      <c r="AEP119" s="233"/>
      <c r="AEQ119" s="233"/>
      <c r="AER119" s="233"/>
      <c r="AES119" s="233"/>
      <c r="AET119" s="233"/>
      <c r="AEU119" s="233"/>
      <c r="AEV119" s="233"/>
      <c r="AEW119" s="233"/>
      <c r="AEX119" s="233"/>
      <c r="AEY119" s="233"/>
      <c r="AEZ119" s="233"/>
      <c r="AFA119" s="233"/>
      <c r="AFB119" s="233"/>
      <c r="AFC119" s="233"/>
      <c r="AFD119" s="233"/>
      <c r="AFE119" s="233"/>
      <c r="AFF119" s="233"/>
      <c r="AFG119" s="233"/>
      <c r="AFH119" s="233"/>
      <c r="AFI119" s="233"/>
      <c r="AFJ119" s="233"/>
      <c r="AFK119" s="233"/>
      <c r="AFL119" s="233"/>
      <c r="AFM119" s="233"/>
      <c r="AFN119" s="233"/>
      <c r="AFO119" s="233"/>
      <c r="AFP119" s="233"/>
      <c r="AFQ119" s="233"/>
      <c r="AFR119" s="233"/>
      <c r="AFS119" s="233"/>
      <c r="AFT119" s="233"/>
      <c r="AFU119" s="233"/>
      <c r="AFV119" s="233"/>
      <c r="AFW119" s="233"/>
      <c r="AFX119" s="233"/>
      <c r="AFY119" s="233"/>
      <c r="AFZ119" s="233"/>
      <c r="AGA119" s="233"/>
      <c r="AGB119" s="233"/>
      <c r="AGC119" s="233"/>
      <c r="AGD119" s="233"/>
      <c r="AGE119" s="233"/>
      <c r="AGF119" s="233"/>
      <c r="AGG119" s="233"/>
      <c r="AGH119" s="233"/>
      <c r="AGI119" s="233"/>
      <c r="AGJ119" s="233"/>
      <c r="AGK119" s="233"/>
      <c r="AGL119" s="233"/>
      <c r="AGM119" s="233"/>
      <c r="AGN119" s="233"/>
      <c r="AGO119" s="233"/>
      <c r="AGP119" s="233"/>
      <c r="AGQ119" s="233"/>
      <c r="AGR119" s="233"/>
      <c r="AGS119" s="233"/>
      <c r="AGT119" s="233"/>
      <c r="AGU119" s="233"/>
      <c r="AGV119" s="233"/>
      <c r="AGW119" s="233"/>
      <c r="AGX119" s="233"/>
      <c r="AGY119" s="233"/>
      <c r="AGZ119" s="233"/>
      <c r="AHA119" s="233"/>
      <c r="AHB119" s="233"/>
      <c r="AHC119" s="233"/>
      <c r="AHD119" s="233"/>
      <c r="AHE119" s="233"/>
      <c r="AHF119" s="233"/>
      <c r="AHG119" s="233"/>
      <c r="AHH119" s="233"/>
      <c r="AHI119" s="233"/>
      <c r="AHJ119" s="233"/>
      <c r="AHK119" s="233"/>
      <c r="AHL119" s="233"/>
      <c r="AHM119" s="233"/>
      <c r="AHN119" s="233"/>
      <c r="AHO119" s="233"/>
      <c r="AHP119" s="233"/>
      <c r="AHQ119" s="233"/>
      <c r="AHR119" s="233"/>
      <c r="AHS119" s="233"/>
      <c r="AHT119" s="233"/>
      <c r="AHU119" s="233"/>
      <c r="AHV119" s="233"/>
      <c r="AHW119" s="233"/>
      <c r="AHX119" s="233"/>
      <c r="AHY119" s="233"/>
      <c r="AHZ119" s="233"/>
      <c r="AIA119" s="233"/>
      <c r="AIB119" s="233"/>
      <c r="AIC119" s="233"/>
      <c r="AID119" s="233"/>
      <c r="AIE119" s="233"/>
      <c r="AIF119" s="233"/>
      <c r="AIG119" s="233"/>
      <c r="AIH119" s="233"/>
      <c r="AII119" s="233"/>
      <c r="AIJ119" s="233"/>
      <c r="AIK119" s="233"/>
      <c r="AIL119" s="233"/>
      <c r="AIM119" s="233"/>
      <c r="AIN119" s="233"/>
      <c r="AIO119" s="233"/>
      <c r="AIP119" s="233"/>
      <c r="AIQ119" s="233"/>
      <c r="AIR119" s="233"/>
      <c r="AIS119" s="233"/>
      <c r="AIT119" s="233"/>
      <c r="AIU119" s="233"/>
      <c r="AIV119" s="233"/>
      <c r="AIW119" s="233"/>
      <c r="AIX119" s="233"/>
      <c r="AIY119" s="233"/>
      <c r="AIZ119" s="233"/>
      <c r="AJA119" s="233"/>
      <c r="AJB119" s="233"/>
      <c r="AJC119" s="233"/>
      <c r="AJD119" s="233"/>
      <c r="AJE119" s="233"/>
      <c r="AJF119" s="233"/>
      <c r="AJG119" s="233"/>
      <c r="AJH119" s="233"/>
      <c r="AJI119" s="233"/>
      <c r="AJJ119" s="233"/>
      <c r="AJK119" s="233"/>
      <c r="AJL119" s="233"/>
      <c r="AJM119" s="233"/>
      <c r="AJN119" s="233"/>
      <c r="AJO119" s="233"/>
      <c r="AJP119" s="233"/>
      <c r="AJQ119" s="233"/>
      <c r="AJR119" s="233"/>
      <c r="AJS119" s="233"/>
      <c r="AJT119" s="233"/>
      <c r="AJU119" s="233"/>
      <c r="AJV119" s="233"/>
      <c r="AJW119" s="233"/>
      <c r="AJX119" s="233"/>
      <c r="AJY119" s="233"/>
      <c r="AJZ119" s="233"/>
      <c r="AKA119" s="233"/>
      <c r="AKB119" s="233"/>
      <c r="AKC119" s="233"/>
      <c r="AKD119" s="233"/>
      <c r="AKE119" s="233"/>
      <c r="AKF119" s="233"/>
      <c r="AKG119" s="233"/>
      <c r="AKH119" s="233"/>
      <c r="AKI119" s="233"/>
      <c r="AKJ119" s="233"/>
      <c r="AKK119" s="233"/>
      <c r="AKL119" s="233"/>
      <c r="AKM119" s="233"/>
      <c r="AKN119" s="233"/>
      <c r="AKO119" s="233"/>
      <c r="AKP119" s="233"/>
      <c r="AKQ119" s="233"/>
      <c r="AKR119" s="233"/>
      <c r="AKS119" s="233"/>
      <c r="AKT119" s="233"/>
      <c r="AKU119" s="233"/>
      <c r="AKV119" s="233"/>
      <c r="AKW119" s="233"/>
      <c r="AKX119" s="233"/>
      <c r="AKY119" s="233"/>
      <c r="AKZ119" s="233"/>
      <c r="ALA119" s="233"/>
      <c r="ALB119" s="233"/>
      <c r="ALC119" s="233"/>
      <c r="ALD119" s="233"/>
      <c r="ALE119" s="233"/>
      <c r="ALF119" s="233"/>
      <c r="ALG119" s="233"/>
      <c r="ALH119" s="233"/>
      <c r="ALI119" s="233"/>
      <c r="ALJ119" s="233"/>
      <c r="ALK119" s="233"/>
      <c r="ALL119" s="233"/>
      <c r="ALM119" s="233"/>
      <c r="ALN119" s="233"/>
      <c r="ALO119" s="233"/>
      <c r="ALP119" s="233"/>
      <c r="ALQ119" s="233"/>
      <c r="ALR119" s="233"/>
      <c r="ALS119" s="233"/>
    </row>
    <row r="120" spans="1:1007" x14ac:dyDescent="0.2">
      <c r="A120" s="402">
        <v>4</v>
      </c>
      <c r="B120" s="403" t="s">
        <v>87</v>
      </c>
      <c r="C120" s="757"/>
      <c r="D120" s="400">
        <f t="shared" si="12"/>
        <v>0</v>
      </c>
      <c r="E120" s="752"/>
      <c r="F120" s="362">
        <f t="shared" ref="F120:F136" si="16">(E120*C120)+(E120*D120*C120)</f>
        <v>0</v>
      </c>
      <c r="G120" s="362">
        <f t="shared" ref="G120:G142" si="17">ROUND(F120*$C$20,2)</f>
        <v>0</v>
      </c>
      <c r="H120" s="362">
        <f t="shared" si="15"/>
        <v>0</v>
      </c>
      <c r="I120" s="233"/>
      <c r="J120" s="233"/>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3"/>
      <c r="AR120" s="233"/>
      <c r="AS120" s="233"/>
      <c r="AT120" s="233"/>
      <c r="AU120" s="233"/>
      <c r="AV120" s="233"/>
      <c r="AW120" s="233"/>
      <c r="AX120" s="233"/>
      <c r="AY120" s="233"/>
      <c r="AZ120" s="233"/>
      <c r="BA120" s="233"/>
      <c r="BB120" s="233"/>
      <c r="BC120" s="233"/>
      <c r="BD120" s="233"/>
      <c r="BE120" s="233"/>
      <c r="BF120" s="233"/>
      <c r="BG120" s="233"/>
      <c r="BH120" s="233"/>
      <c r="BI120" s="233"/>
      <c r="BJ120" s="233"/>
      <c r="BK120" s="233"/>
      <c r="BL120" s="233"/>
      <c r="BM120" s="233"/>
      <c r="BN120" s="233"/>
      <c r="BO120" s="233"/>
      <c r="BP120" s="233"/>
      <c r="BQ120" s="233"/>
      <c r="BR120" s="233"/>
      <c r="BS120" s="233"/>
      <c r="BT120" s="233"/>
      <c r="BU120" s="233"/>
      <c r="BV120" s="233"/>
      <c r="BW120" s="233"/>
      <c r="BX120" s="233"/>
      <c r="BY120" s="233"/>
      <c r="BZ120" s="233"/>
      <c r="CA120" s="233"/>
      <c r="CB120" s="233"/>
      <c r="CC120" s="233"/>
      <c r="CD120" s="233"/>
      <c r="CE120" s="233"/>
      <c r="CF120" s="233"/>
      <c r="CG120" s="233"/>
      <c r="CH120" s="233"/>
      <c r="CI120" s="233"/>
      <c r="CJ120" s="233"/>
      <c r="CK120" s="233"/>
      <c r="CL120" s="233"/>
      <c r="CM120" s="233"/>
      <c r="CN120" s="233"/>
      <c r="CO120" s="233"/>
      <c r="CP120" s="233"/>
      <c r="CQ120" s="233"/>
      <c r="CR120" s="233"/>
      <c r="CS120" s="233"/>
      <c r="CT120" s="233"/>
      <c r="CU120" s="233"/>
      <c r="CV120" s="233"/>
      <c r="CW120" s="233"/>
      <c r="CX120" s="233"/>
      <c r="CY120" s="233"/>
      <c r="CZ120" s="233"/>
      <c r="DA120" s="233"/>
      <c r="DB120" s="233"/>
      <c r="DC120" s="233"/>
      <c r="DD120" s="233"/>
      <c r="DE120" s="233"/>
      <c r="DF120" s="233"/>
      <c r="DG120" s="233"/>
      <c r="DH120" s="233"/>
      <c r="DI120" s="233"/>
      <c r="DJ120" s="233"/>
      <c r="DK120" s="233"/>
      <c r="DL120" s="233"/>
      <c r="DM120" s="233"/>
      <c r="DN120" s="233"/>
      <c r="DO120" s="233"/>
      <c r="DP120" s="233"/>
      <c r="DQ120" s="233"/>
      <c r="DR120" s="233"/>
      <c r="DS120" s="233"/>
      <c r="DT120" s="233"/>
      <c r="DU120" s="233"/>
      <c r="DV120" s="233"/>
      <c r="DW120" s="233"/>
      <c r="DX120" s="233"/>
      <c r="DY120" s="233"/>
      <c r="DZ120" s="233"/>
      <c r="EA120" s="233"/>
      <c r="EB120" s="233"/>
      <c r="EC120" s="233"/>
      <c r="ED120" s="233"/>
      <c r="EE120" s="233"/>
      <c r="EF120" s="233"/>
      <c r="EG120" s="233"/>
      <c r="EH120" s="233"/>
      <c r="EI120" s="233"/>
      <c r="EJ120" s="233"/>
      <c r="EK120" s="233"/>
      <c r="EL120" s="233"/>
      <c r="EM120" s="233"/>
      <c r="EN120" s="233"/>
      <c r="EO120" s="233"/>
      <c r="EP120" s="233"/>
      <c r="EQ120" s="233"/>
      <c r="ER120" s="233"/>
      <c r="ES120" s="233"/>
      <c r="ET120" s="233"/>
      <c r="EU120" s="233"/>
      <c r="EV120" s="233"/>
      <c r="EW120" s="233"/>
      <c r="EX120" s="233"/>
      <c r="EY120" s="233"/>
      <c r="EZ120" s="233"/>
      <c r="FA120" s="233"/>
      <c r="FB120" s="233"/>
      <c r="FC120" s="233"/>
      <c r="FD120" s="233"/>
      <c r="FE120" s="233"/>
      <c r="FF120" s="233"/>
      <c r="FG120" s="233"/>
      <c r="FH120" s="233"/>
      <c r="FI120" s="233"/>
      <c r="FJ120" s="233"/>
      <c r="FK120" s="233"/>
      <c r="FL120" s="233"/>
      <c r="FM120" s="233"/>
      <c r="FN120" s="233"/>
      <c r="FO120" s="233"/>
      <c r="FP120" s="233"/>
      <c r="FQ120" s="233"/>
      <c r="FR120" s="233"/>
      <c r="FS120" s="233"/>
      <c r="FT120" s="233"/>
      <c r="FU120" s="233"/>
      <c r="FV120" s="233"/>
      <c r="FW120" s="233"/>
      <c r="FX120" s="233"/>
      <c r="FY120" s="233"/>
      <c r="FZ120" s="233"/>
      <c r="GA120" s="233"/>
      <c r="GB120" s="233"/>
      <c r="GC120" s="233"/>
      <c r="GD120" s="233"/>
      <c r="GE120" s="233"/>
      <c r="GF120" s="233"/>
      <c r="GG120" s="233"/>
      <c r="GH120" s="233"/>
      <c r="GI120" s="233"/>
      <c r="GJ120" s="233"/>
      <c r="GK120" s="233"/>
      <c r="GL120" s="233"/>
      <c r="GM120" s="233"/>
      <c r="GN120" s="233"/>
      <c r="GO120" s="233"/>
      <c r="GP120" s="233"/>
      <c r="GQ120" s="233"/>
      <c r="GR120" s="233"/>
      <c r="GS120" s="233"/>
      <c r="GT120" s="233"/>
      <c r="GU120" s="233"/>
      <c r="GV120" s="233"/>
      <c r="GW120" s="233"/>
      <c r="GX120" s="233"/>
      <c r="GY120" s="233"/>
      <c r="GZ120" s="233"/>
      <c r="HA120" s="233"/>
      <c r="HB120" s="233"/>
      <c r="HC120" s="233"/>
      <c r="HD120" s="233"/>
      <c r="HE120" s="233"/>
      <c r="HF120" s="233"/>
      <c r="HG120" s="233"/>
      <c r="HH120" s="233"/>
      <c r="HI120" s="233"/>
      <c r="HJ120" s="233"/>
      <c r="HK120" s="233"/>
      <c r="HL120" s="233"/>
      <c r="HM120" s="233"/>
      <c r="HN120" s="233"/>
      <c r="HO120" s="233"/>
      <c r="HP120" s="233"/>
      <c r="HQ120" s="233"/>
      <c r="HR120" s="233"/>
      <c r="HS120" s="233"/>
      <c r="HT120" s="233"/>
      <c r="HU120" s="233"/>
      <c r="HV120" s="233"/>
      <c r="HW120" s="233"/>
      <c r="HX120" s="233"/>
      <c r="HY120" s="233"/>
      <c r="HZ120" s="233"/>
      <c r="IA120" s="233"/>
      <c r="IB120" s="233"/>
      <c r="IC120" s="233"/>
      <c r="ID120" s="233"/>
      <c r="IE120" s="233"/>
      <c r="IF120" s="233"/>
      <c r="IG120" s="233"/>
      <c r="IH120" s="233"/>
      <c r="II120" s="233"/>
      <c r="IJ120" s="233"/>
      <c r="IK120" s="233"/>
      <c r="IL120" s="233"/>
      <c r="IM120" s="233"/>
      <c r="IN120" s="233"/>
      <c r="IO120" s="233"/>
      <c r="IP120" s="233"/>
      <c r="IQ120" s="233"/>
      <c r="IR120" s="233"/>
      <c r="IS120" s="233"/>
      <c r="IT120" s="233"/>
      <c r="IU120" s="233"/>
      <c r="IV120" s="233"/>
      <c r="IW120" s="233"/>
      <c r="IX120" s="233"/>
      <c r="IY120" s="233"/>
      <c r="IZ120" s="233"/>
      <c r="JA120" s="233"/>
      <c r="JB120" s="233"/>
      <c r="JC120" s="233"/>
      <c r="JD120" s="233"/>
      <c r="JE120" s="233"/>
      <c r="JF120" s="233"/>
      <c r="JG120" s="233"/>
      <c r="JH120" s="233"/>
      <c r="JI120" s="233"/>
      <c r="JJ120" s="233"/>
      <c r="JK120" s="233"/>
      <c r="JL120" s="233"/>
      <c r="JM120" s="233"/>
      <c r="JN120" s="233"/>
      <c r="JO120" s="233"/>
      <c r="JP120" s="233"/>
      <c r="JQ120" s="233"/>
      <c r="JR120" s="233"/>
      <c r="JS120" s="233"/>
      <c r="JT120" s="233"/>
      <c r="JU120" s="233"/>
      <c r="JV120" s="233"/>
      <c r="JW120" s="233"/>
      <c r="JX120" s="233"/>
      <c r="JY120" s="233"/>
      <c r="JZ120" s="233"/>
      <c r="KA120" s="233"/>
      <c r="KB120" s="233"/>
      <c r="KC120" s="233"/>
      <c r="KD120" s="233"/>
      <c r="KE120" s="233"/>
      <c r="KF120" s="233"/>
      <c r="KG120" s="233"/>
      <c r="KH120" s="233"/>
      <c r="KI120" s="233"/>
      <c r="KJ120" s="233"/>
      <c r="KK120" s="233"/>
      <c r="KL120" s="233"/>
      <c r="KM120" s="233"/>
      <c r="KN120" s="233"/>
      <c r="KO120" s="233"/>
      <c r="KP120" s="233"/>
      <c r="KQ120" s="233"/>
      <c r="KR120" s="233"/>
      <c r="KS120" s="233"/>
      <c r="KT120" s="233"/>
      <c r="KU120" s="233"/>
      <c r="KV120" s="233"/>
      <c r="KW120" s="233"/>
      <c r="KX120" s="233"/>
      <c r="KY120" s="233"/>
      <c r="KZ120" s="233"/>
      <c r="LA120" s="233"/>
      <c r="LB120" s="233"/>
      <c r="LC120" s="233"/>
      <c r="LD120" s="233"/>
      <c r="LE120" s="233"/>
      <c r="LF120" s="233"/>
      <c r="LG120" s="233"/>
      <c r="LH120" s="233"/>
      <c r="LI120" s="233"/>
      <c r="LJ120" s="233"/>
      <c r="LK120" s="233"/>
      <c r="LL120" s="233"/>
      <c r="LM120" s="233"/>
      <c r="LN120" s="233"/>
      <c r="LO120" s="233"/>
      <c r="LP120" s="233"/>
      <c r="LQ120" s="233"/>
      <c r="LR120" s="233"/>
      <c r="LS120" s="233"/>
      <c r="LT120" s="233"/>
      <c r="LU120" s="233"/>
      <c r="LV120" s="233"/>
      <c r="LW120" s="233"/>
      <c r="LX120" s="233"/>
      <c r="LY120" s="233"/>
      <c r="LZ120" s="233"/>
      <c r="MA120" s="233"/>
      <c r="MB120" s="233"/>
      <c r="MC120" s="233"/>
      <c r="MD120" s="233"/>
      <c r="ME120" s="233"/>
      <c r="MF120" s="233"/>
      <c r="MG120" s="233"/>
      <c r="MH120" s="233"/>
      <c r="MI120" s="233"/>
      <c r="MJ120" s="233"/>
      <c r="MK120" s="233"/>
      <c r="ML120" s="233"/>
      <c r="MM120" s="233"/>
      <c r="MN120" s="233"/>
      <c r="MO120" s="233"/>
      <c r="MP120" s="233"/>
      <c r="MQ120" s="233"/>
      <c r="MR120" s="233"/>
      <c r="MS120" s="233"/>
      <c r="MT120" s="233"/>
      <c r="MU120" s="233"/>
      <c r="MV120" s="233"/>
      <c r="MW120" s="233"/>
      <c r="MX120" s="233"/>
      <c r="MY120" s="233"/>
      <c r="MZ120" s="233"/>
      <c r="NA120" s="233"/>
      <c r="NB120" s="233"/>
      <c r="NC120" s="233"/>
      <c r="ND120" s="233"/>
      <c r="NE120" s="233"/>
      <c r="NF120" s="233"/>
      <c r="NG120" s="233"/>
      <c r="NH120" s="233"/>
      <c r="NI120" s="233"/>
      <c r="NJ120" s="233"/>
      <c r="NK120" s="233"/>
      <c r="NL120" s="233"/>
      <c r="NM120" s="233"/>
      <c r="NN120" s="233"/>
      <c r="NO120" s="233"/>
      <c r="NP120" s="233"/>
      <c r="NQ120" s="233"/>
      <c r="NR120" s="233"/>
      <c r="NS120" s="233"/>
      <c r="NT120" s="233"/>
      <c r="NU120" s="233"/>
      <c r="NV120" s="233"/>
      <c r="NW120" s="233"/>
      <c r="NX120" s="233"/>
      <c r="NY120" s="233"/>
      <c r="NZ120" s="233"/>
      <c r="OA120" s="233"/>
      <c r="OB120" s="233"/>
      <c r="OC120" s="233"/>
      <c r="OD120" s="233"/>
      <c r="OE120" s="233"/>
      <c r="OF120" s="233"/>
      <c r="OG120" s="233"/>
      <c r="OH120" s="233"/>
      <c r="OI120" s="233"/>
      <c r="OJ120" s="233"/>
      <c r="OK120" s="233"/>
      <c r="OL120" s="233"/>
      <c r="OM120" s="233"/>
      <c r="ON120" s="233"/>
      <c r="OO120" s="233"/>
      <c r="OP120" s="233"/>
      <c r="OQ120" s="233"/>
      <c r="OR120" s="233"/>
      <c r="OS120" s="233"/>
      <c r="OT120" s="233"/>
      <c r="OU120" s="233"/>
      <c r="OV120" s="233"/>
      <c r="OW120" s="233"/>
      <c r="OX120" s="233"/>
      <c r="OY120" s="233"/>
      <c r="OZ120" s="233"/>
      <c r="PA120" s="233"/>
      <c r="PB120" s="233"/>
      <c r="PC120" s="233"/>
      <c r="PD120" s="233"/>
      <c r="PE120" s="233"/>
      <c r="PF120" s="233"/>
      <c r="PG120" s="233"/>
      <c r="PH120" s="233"/>
      <c r="PI120" s="233"/>
      <c r="PJ120" s="233"/>
      <c r="PK120" s="233"/>
      <c r="PL120" s="233"/>
      <c r="PM120" s="233"/>
      <c r="PN120" s="233"/>
      <c r="PO120" s="233"/>
      <c r="PP120" s="233"/>
      <c r="PQ120" s="233"/>
      <c r="PR120" s="233"/>
      <c r="PS120" s="233"/>
      <c r="PT120" s="233"/>
      <c r="PU120" s="233"/>
      <c r="PV120" s="233"/>
      <c r="PW120" s="233"/>
      <c r="PX120" s="233"/>
      <c r="PY120" s="233"/>
      <c r="PZ120" s="233"/>
      <c r="QA120" s="233"/>
      <c r="QB120" s="233"/>
      <c r="QC120" s="233"/>
      <c r="QD120" s="233"/>
      <c r="QE120" s="233"/>
      <c r="QF120" s="233"/>
      <c r="QG120" s="233"/>
      <c r="QH120" s="233"/>
      <c r="QI120" s="233"/>
      <c r="QJ120" s="233"/>
      <c r="QK120" s="233"/>
      <c r="QL120" s="233"/>
      <c r="QM120" s="233"/>
      <c r="QN120" s="233"/>
      <c r="QO120" s="233"/>
      <c r="QP120" s="233"/>
      <c r="QQ120" s="233"/>
      <c r="QR120" s="233"/>
      <c r="QS120" s="233"/>
      <c r="QT120" s="233"/>
      <c r="QU120" s="233"/>
      <c r="QV120" s="233"/>
      <c r="QW120" s="233"/>
      <c r="QX120" s="233"/>
      <c r="QY120" s="233"/>
      <c r="QZ120" s="233"/>
      <c r="RA120" s="233"/>
      <c r="RB120" s="233"/>
      <c r="RC120" s="233"/>
      <c r="RD120" s="233"/>
      <c r="RE120" s="233"/>
      <c r="RF120" s="233"/>
      <c r="RG120" s="233"/>
      <c r="RH120" s="233"/>
      <c r="RI120" s="233"/>
      <c r="RJ120" s="233"/>
      <c r="RK120" s="233"/>
      <c r="RL120" s="233"/>
      <c r="RM120" s="233"/>
      <c r="RN120" s="233"/>
      <c r="RO120" s="233"/>
      <c r="RP120" s="233"/>
      <c r="RQ120" s="233"/>
      <c r="RR120" s="233"/>
      <c r="RS120" s="233"/>
      <c r="RT120" s="233"/>
      <c r="RU120" s="233"/>
      <c r="RV120" s="233"/>
      <c r="RW120" s="233"/>
      <c r="RX120" s="233"/>
      <c r="RY120" s="233"/>
      <c r="RZ120" s="233"/>
      <c r="SA120" s="233"/>
      <c r="SB120" s="233"/>
      <c r="SC120" s="233"/>
      <c r="SD120" s="233"/>
      <c r="SE120" s="233"/>
      <c r="SF120" s="233"/>
      <c r="SG120" s="233"/>
      <c r="SH120" s="233"/>
      <c r="SI120" s="233"/>
      <c r="SJ120" s="233"/>
      <c r="SK120" s="233"/>
      <c r="SL120" s="233"/>
      <c r="SM120" s="233"/>
      <c r="SN120" s="233"/>
      <c r="SO120" s="233"/>
      <c r="SP120" s="233"/>
      <c r="SQ120" s="233"/>
      <c r="SR120" s="233"/>
      <c r="SS120" s="233"/>
      <c r="ST120" s="233"/>
      <c r="SU120" s="233"/>
      <c r="SV120" s="233"/>
      <c r="SW120" s="233"/>
      <c r="SX120" s="233"/>
      <c r="SY120" s="233"/>
      <c r="SZ120" s="233"/>
      <c r="TA120" s="233"/>
      <c r="TB120" s="233"/>
      <c r="TC120" s="233"/>
      <c r="TD120" s="233"/>
      <c r="TE120" s="233"/>
      <c r="TF120" s="233"/>
      <c r="TG120" s="233"/>
      <c r="TH120" s="233"/>
      <c r="TI120" s="233"/>
      <c r="TJ120" s="233"/>
      <c r="TK120" s="233"/>
      <c r="TL120" s="233"/>
      <c r="TM120" s="233"/>
      <c r="TN120" s="233"/>
      <c r="TO120" s="233"/>
      <c r="TP120" s="233"/>
      <c r="TQ120" s="233"/>
      <c r="TR120" s="233"/>
      <c r="TS120" s="233"/>
      <c r="TT120" s="233"/>
      <c r="TU120" s="233"/>
      <c r="TV120" s="233"/>
      <c r="TW120" s="233"/>
      <c r="TX120" s="233"/>
      <c r="TY120" s="233"/>
      <c r="TZ120" s="233"/>
      <c r="UA120" s="233"/>
      <c r="UB120" s="233"/>
      <c r="UC120" s="233"/>
      <c r="UD120" s="233"/>
      <c r="UE120" s="233"/>
      <c r="UF120" s="233"/>
      <c r="UG120" s="233"/>
      <c r="UH120" s="233"/>
      <c r="UI120" s="233"/>
      <c r="UJ120" s="233"/>
      <c r="UK120" s="233"/>
      <c r="UL120" s="233"/>
      <c r="UM120" s="233"/>
      <c r="UN120" s="233"/>
      <c r="UO120" s="233"/>
      <c r="UP120" s="233"/>
      <c r="UQ120" s="233"/>
      <c r="UR120" s="233"/>
      <c r="US120" s="233"/>
      <c r="UT120" s="233"/>
      <c r="UU120" s="233"/>
      <c r="UV120" s="233"/>
      <c r="UW120" s="233"/>
      <c r="UX120" s="233"/>
      <c r="UY120" s="233"/>
      <c r="UZ120" s="233"/>
      <c r="VA120" s="233"/>
      <c r="VB120" s="233"/>
      <c r="VC120" s="233"/>
      <c r="VD120" s="233"/>
      <c r="VE120" s="233"/>
      <c r="VF120" s="233"/>
      <c r="VG120" s="233"/>
      <c r="VH120" s="233"/>
      <c r="VI120" s="233"/>
      <c r="VJ120" s="233"/>
      <c r="VK120" s="233"/>
      <c r="VL120" s="233"/>
      <c r="VM120" s="233"/>
      <c r="VN120" s="233"/>
      <c r="VO120" s="233"/>
      <c r="VP120" s="233"/>
      <c r="VQ120" s="233"/>
      <c r="VR120" s="233"/>
      <c r="VS120" s="233"/>
      <c r="VT120" s="233"/>
      <c r="VU120" s="233"/>
      <c r="VV120" s="233"/>
      <c r="VW120" s="233"/>
      <c r="VX120" s="233"/>
      <c r="VY120" s="233"/>
      <c r="VZ120" s="233"/>
      <c r="WA120" s="233"/>
      <c r="WB120" s="233"/>
      <c r="WC120" s="233"/>
      <c r="WD120" s="233"/>
      <c r="WE120" s="233"/>
      <c r="WF120" s="233"/>
      <c r="WG120" s="233"/>
      <c r="WH120" s="233"/>
      <c r="WI120" s="233"/>
      <c r="WJ120" s="233"/>
      <c r="WK120" s="233"/>
      <c r="WL120" s="233"/>
      <c r="WM120" s="233"/>
      <c r="WN120" s="233"/>
      <c r="WO120" s="233"/>
      <c r="WP120" s="233"/>
      <c r="WQ120" s="233"/>
      <c r="WR120" s="233"/>
      <c r="WS120" s="233"/>
      <c r="WT120" s="233"/>
      <c r="WU120" s="233"/>
      <c r="WV120" s="233"/>
      <c r="WW120" s="233"/>
      <c r="WX120" s="233"/>
      <c r="WY120" s="233"/>
      <c r="WZ120" s="233"/>
      <c r="XA120" s="233"/>
      <c r="XB120" s="233"/>
      <c r="XC120" s="233"/>
      <c r="XD120" s="233"/>
      <c r="XE120" s="233"/>
      <c r="XF120" s="233"/>
      <c r="XG120" s="233"/>
      <c r="XH120" s="233"/>
      <c r="XI120" s="233"/>
      <c r="XJ120" s="233"/>
      <c r="XK120" s="233"/>
      <c r="XL120" s="233"/>
      <c r="XM120" s="233"/>
      <c r="XN120" s="233"/>
      <c r="XO120" s="233"/>
      <c r="XP120" s="233"/>
      <c r="XQ120" s="233"/>
      <c r="XR120" s="233"/>
      <c r="XS120" s="233"/>
      <c r="XT120" s="233"/>
      <c r="XU120" s="233"/>
      <c r="XV120" s="233"/>
      <c r="XW120" s="233"/>
      <c r="XX120" s="233"/>
      <c r="XY120" s="233"/>
      <c r="XZ120" s="233"/>
      <c r="YA120" s="233"/>
      <c r="YB120" s="233"/>
      <c r="YC120" s="233"/>
      <c r="YD120" s="233"/>
      <c r="YE120" s="233"/>
      <c r="YF120" s="233"/>
      <c r="YG120" s="233"/>
      <c r="YH120" s="233"/>
      <c r="YI120" s="233"/>
      <c r="YJ120" s="233"/>
      <c r="YK120" s="233"/>
      <c r="YL120" s="233"/>
      <c r="YM120" s="233"/>
      <c r="YN120" s="233"/>
      <c r="YO120" s="233"/>
      <c r="YP120" s="233"/>
      <c r="YQ120" s="233"/>
      <c r="YR120" s="233"/>
      <c r="YS120" s="233"/>
      <c r="YT120" s="233"/>
      <c r="YU120" s="233"/>
      <c r="YV120" s="233"/>
      <c r="YW120" s="233"/>
      <c r="YX120" s="233"/>
      <c r="YY120" s="233"/>
      <c r="YZ120" s="233"/>
      <c r="ZA120" s="233"/>
      <c r="ZB120" s="233"/>
      <c r="ZC120" s="233"/>
      <c r="ZD120" s="233"/>
      <c r="ZE120" s="233"/>
      <c r="ZF120" s="233"/>
      <c r="ZG120" s="233"/>
      <c r="ZH120" s="233"/>
      <c r="ZI120" s="233"/>
      <c r="ZJ120" s="233"/>
      <c r="ZK120" s="233"/>
      <c r="ZL120" s="233"/>
      <c r="ZM120" s="233"/>
      <c r="ZN120" s="233"/>
      <c r="ZO120" s="233"/>
      <c r="ZP120" s="233"/>
      <c r="ZQ120" s="233"/>
      <c r="ZR120" s="233"/>
      <c r="ZS120" s="233"/>
      <c r="ZT120" s="233"/>
      <c r="ZU120" s="233"/>
      <c r="ZV120" s="233"/>
      <c r="ZW120" s="233"/>
      <c r="ZX120" s="233"/>
      <c r="ZY120" s="233"/>
      <c r="ZZ120" s="233"/>
      <c r="AAA120" s="233"/>
      <c r="AAB120" s="233"/>
      <c r="AAC120" s="233"/>
      <c r="AAD120" s="233"/>
      <c r="AAE120" s="233"/>
      <c r="AAF120" s="233"/>
      <c r="AAG120" s="233"/>
      <c r="AAH120" s="233"/>
      <c r="AAI120" s="233"/>
      <c r="AAJ120" s="233"/>
      <c r="AAK120" s="233"/>
      <c r="AAL120" s="233"/>
      <c r="AAM120" s="233"/>
      <c r="AAN120" s="233"/>
      <c r="AAO120" s="233"/>
      <c r="AAP120" s="233"/>
      <c r="AAQ120" s="233"/>
      <c r="AAR120" s="233"/>
      <c r="AAS120" s="233"/>
      <c r="AAT120" s="233"/>
      <c r="AAU120" s="233"/>
      <c r="AAV120" s="233"/>
      <c r="AAW120" s="233"/>
      <c r="AAX120" s="233"/>
      <c r="AAY120" s="233"/>
      <c r="AAZ120" s="233"/>
      <c r="ABA120" s="233"/>
      <c r="ABB120" s="233"/>
      <c r="ABC120" s="233"/>
      <c r="ABD120" s="233"/>
      <c r="ABE120" s="233"/>
      <c r="ABF120" s="233"/>
      <c r="ABG120" s="233"/>
      <c r="ABH120" s="233"/>
      <c r="ABI120" s="233"/>
      <c r="ABJ120" s="233"/>
      <c r="ABK120" s="233"/>
      <c r="ABL120" s="233"/>
      <c r="ABM120" s="233"/>
      <c r="ABN120" s="233"/>
      <c r="ABO120" s="233"/>
      <c r="ABP120" s="233"/>
      <c r="ABQ120" s="233"/>
      <c r="ABR120" s="233"/>
      <c r="ABS120" s="233"/>
      <c r="ABT120" s="233"/>
      <c r="ABU120" s="233"/>
      <c r="ABV120" s="233"/>
      <c r="ABW120" s="233"/>
      <c r="ABX120" s="233"/>
      <c r="ABY120" s="233"/>
      <c r="ABZ120" s="233"/>
      <c r="ACA120" s="233"/>
      <c r="ACB120" s="233"/>
      <c r="ACC120" s="233"/>
      <c r="ACD120" s="233"/>
      <c r="ACE120" s="233"/>
      <c r="ACF120" s="233"/>
      <c r="ACG120" s="233"/>
      <c r="ACH120" s="233"/>
      <c r="ACI120" s="233"/>
      <c r="ACJ120" s="233"/>
      <c r="ACK120" s="233"/>
      <c r="ACL120" s="233"/>
      <c r="ACM120" s="233"/>
      <c r="ACN120" s="233"/>
      <c r="ACO120" s="233"/>
      <c r="ACP120" s="233"/>
      <c r="ACQ120" s="233"/>
      <c r="ACR120" s="233"/>
      <c r="ACS120" s="233"/>
      <c r="ACT120" s="233"/>
      <c r="ACU120" s="233"/>
      <c r="ACV120" s="233"/>
      <c r="ACW120" s="233"/>
      <c r="ACX120" s="233"/>
      <c r="ACY120" s="233"/>
      <c r="ACZ120" s="233"/>
      <c r="ADA120" s="233"/>
      <c r="ADB120" s="233"/>
      <c r="ADC120" s="233"/>
      <c r="ADD120" s="233"/>
      <c r="ADE120" s="233"/>
      <c r="ADF120" s="233"/>
      <c r="ADG120" s="233"/>
      <c r="ADH120" s="233"/>
      <c r="ADI120" s="233"/>
      <c r="ADJ120" s="233"/>
      <c r="ADK120" s="233"/>
      <c r="ADL120" s="233"/>
      <c r="ADM120" s="233"/>
      <c r="ADN120" s="233"/>
      <c r="ADO120" s="233"/>
      <c r="ADP120" s="233"/>
      <c r="ADQ120" s="233"/>
      <c r="ADR120" s="233"/>
      <c r="ADS120" s="233"/>
      <c r="ADT120" s="233"/>
      <c r="ADU120" s="233"/>
      <c r="ADV120" s="233"/>
      <c r="ADW120" s="233"/>
      <c r="ADX120" s="233"/>
      <c r="ADY120" s="233"/>
      <c r="ADZ120" s="233"/>
      <c r="AEA120" s="233"/>
      <c r="AEB120" s="233"/>
      <c r="AEC120" s="233"/>
      <c r="AED120" s="233"/>
      <c r="AEE120" s="233"/>
      <c r="AEF120" s="233"/>
      <c r="AEG120" s="233"/>
      <c r="AEH120" s="233"/>
      <c r="AEI120" s="233"/>
      <c r="AEJ120" s="233"/>
      <c r="AEK120" s="233"/>
      <c r="AEL120" s="233"/>
      <c r="AEM120" s="233"/>
      <c r="AEN120" s="233"/>
      <c r="AEO120" s="233"/>
      <c r="AEP120" s="233"/>
      <c r="AEQ120" s="233"/>
      <c r="AER120" s="233"/>
      <c r="AES120" s="233"/>
      <c r="AET120" s="233"/>
      <c r="AEU120" s="233"/>
      <c r="AEV120" s="233"/>
      <c r="AEW120" s="233"/>
      <c r="AEX120" s="233"/>
      <c r="AEY120" s="233"/>
      <c r="AEZ120" s="233"/>
      <c r="AFA120" s="233"/>
      <c r="AFB120" s="233"/>
      <c r="AFC120" s="233"/>
      <c r="AFD120" s="233"/>
      <c r="AFE120" s="233"/>
      <c r="AFF120" s="233"/>
      <c r="AFG120" s="233"/>
      <c r="AFH120" s="233"/>
      <c r="AFI120" s="233"/>
      <c r="AFJ120" s="233"/>
      <c r="AFK120" s="233"/>
      <c r="AFL120" s="233"/>
      <c r="AFM120" s="233"/>
      <c r="AFN120" s="233"/>
      <c r="AFO120" s="233"/>
      <c r="AFP120" s="233"/>
      <c r="AFQ120" s="233"/>
      <c r="AFR120" s="233"/>
      <c r="AFS120" s="233"/>
      <c r="AFT120" s="233"/>
      <c r="AFU120" s="233"/>
      <c r="AFV120" s="233"/>
      <c r="AFW120" s="233"/>
      <c r="AFX120" s="233"/>
      <c r="AFY120" s="233"/>
      <c r="AFZ120" s="233"/>
      <c r="AGA120" s="233"/>
      <c r="AGB120" s="233"/>
      <c r="AGC120" s="233"/>
      <c r="AGD120" s="233"/>
      <c r="AGE120" s="233"/>
      <c r="AGF120" s="233"/>
      <c r="AGG120" s="233"/>
      <c r="AGH120" s="233"/>
      <c r="AGI120" s="233"/>
      <c r="AGJ120" s="233"/>
      <c r="AGK120" s="233"/>
      <c r="AGL120" s="233"/>
      <c r="AGM120" s="233"/>
      <c r="AGN120" s="233"/>
      <c r="AGO120" s="233"/>
      <c r="AGP120" s="233"/>
      <c r="AGQ120" s="233"/>
      <c r="AGR120" s="233"/>
      <c r="AGS120" s="233"/>
      <c r="AGT120" s="233"/>
      <c r="AGU120" s="233"/>
      <c r="AGV120" s="233"/>
      <c r="AGW120" s="233"/>
      <c r="AGX120" s="233"/>
      <c r="AGY120" s="233"/>
      <c r="AGZ120" s="233"/>
      <c r="AHA120" s="233"/>
      <c r="AHB120" s="233"/>
      <c r="AHC120" s="233"/>
      <c r="AHD120" s="233"/>
      <c r="AHE120" s="233"/>
      <c r="AHF120" s="233"/>
      <c r="AHG120" s="233"/>
      <c r="AHH120" s="233"/>
      <c r="AHI120" s="233"/>
      <c r="AHJ120" s="233"/>
      <c r="AHK120" s="233"/>
      <c r="AHL120" s="233"/>
      <c r="AHM120" s="233"/>
      <c r="AHN120" s="233"/>
      <c r="AHO120" s="233"/>
      <c r="AHP120" s="233"/>
      <c r="AHQ120" s="233"/>
      <c r="AHR120" s="233"/>
      <c r="AHS120" s="233"/>
      <c r="AHT120" s="233"/>
      <c r="AHU120" s="233"/>
      <c r="AHV120" s="233"/>
      <c r="AHW120" s="233"/>
      <c r="AHX120" s="233"/>
      <c r="AHY120" s="233"/>
      <c r="AHZ120" s="233"/>
      <c r="AIA120" s="233"/>
      <c r="AIB120" s="233"/>
      <c r="AIC120" s="233"/>
      <c r="AID120" s="233"/>
      <c r="AIE120" s="233"/>
      <c r="AIF120" s="233"/>
      <c r="AIG120" s="233"/>
      <c r="AIH120" s="233"/>
      <c r="AII120" s="233"/>
      <c r="AIJ120" s="233"/>
      <c r="AIK120" s="233"/>
      <c r="AIL120" s="233"/>
      <c r="AIM120" s="233"/>
      <c r="AIN120" s="233"/>
      <c r="AIO120" s="233"/>
      <c r="AIP120" s="233"/>
      <c r="AIQ120" s="233"/>
      <c r="AIR120" s="233"/>
      <c r="AIS120" s="233"/>
      <c r="AIT120" s="233"/>
      <c r="AIU120" s="233"/>
      <c r="AIV120" s="233"/>
      <c r="AIW120" s="233"/>
      <c r="AIX120" s="233"/>
      <c r="AIY120" s="233"/>
      <c r="AIZ120" s="233"/>
      <c r="AJA120" s="233"/>
      <c r="AJB120" s="233"/>
      <c r="AJC120" s="233"/>
      <c r="AJD120" s="233"/>
      <c r="AJE120" s="233"/>
      <c r="AJF120" s="233"/>
      <c r="AJG120" s="233"/>
      <c r="AJH120" s="233"/>
      <c r="AJI120" s="233"/>
      <c r="AJJ120" s="233"/>
      <c r="AJK120" s="233"/>
      <c r="AJL120" s="233"/>
      <c r="AJM120" s="233"/>
      <c r="AJN120" s="233"/>
      <c r="AJO120" s="233"/>
      <c r="AJP120" s="233"/>
      <c r="AJQ120" s="233"/>
      <c r="AJR120" s="233"/>
      <c r="AJS120" s="233"/>
      <c r="AJT120" s="233"/>
      <c r="AJU120" s="233"/>
      <c r="AJV120" s="233"/>
      <c r="AJW120" s="233"/>
      <c r="AJX120" s="233"/>
      <c r="AJY120" s="233"/>
      <c r="AJZ120" s="233"/>
      <c r="AKA120" s="233"/>
      <c r="AKB120" s="233"/>
      <c r="AKC120" s="233"/>
      <c r="AKD120" s="233"/>
      <c r="AKE120" s="233"/>
      <c r="AKF120" s="233"/>
      <c r="AKG120" s="233"/>
      <c r="AKH120" s="233"/>
      <c r="AKI120" s="233"/>
      <c r="AKJ120" s="233"/>
      <c r="AKK120" s="233"/>
      <c r="AKL120" s="233"/>
      <c r="AKM120" s="233"/>
      <c r="AKN120" s="233"/>
      <c r="AKO120" s="233"/>
      <c r="AKP120" s="233"/>
      <c r="AKQ120" s="233"/>
      <c r="AKR120" s="233"/>
      <c r="AKS120" s="233"/>
      <c r="AKT120" s="233"/>
      <c r="AKU120" s="233"/>
      <c r="AKV120" s="233"/>
      <c r="AKW120" s="233"/>
      <c r="AKX120" s="233"/>
      <c r="AKY120" s="233"/>
      <c r="AKZ120" s="233"/>
      <c r="ALA120" s="233"/>
      <c r="ALB120" s="233"/>
      <c r="ALC120" s="233"/>
      <c r="ALD120" s="233"/>
      <c r="ALE120" s="233"/>
      <c r="ALF120" s="233"/>
      <c r="ALG120" s="233"/>
      <c r="ALH120" s="233"/>
      <c r="ALI120" s="233"/>
      <c r="ALJ120" s="233"/>
      <c r="ALK120" s="233"/>
      <c r="ALL120" s="233"/>
      <c r="ALM120" s="233"/>
      <c r="ALN120" s="233"/>
      <c r="ALO120" s="233"/>
      <c r="ALP120" s="233"/>
      <c r="ALQ120" s="233"/>
      <c r="ALR120" s="233"/>
      <c r="ALS120" s="233"/>
    </row>
    <row r="121" spans="1:1007" ht="72" x14ac:dyDescent="0.2">
      <c r="A121" s="398">
        <v>5</v>
      </c>
      <c r="B121" s="399" t="s">
        <v>285</v>
      </c>
      <c r="C121" s="757"/>
      <c r="D121" s="400">
        <f t="shared" si="12"/>
        <v>0</v>
      </c>
      <c r="E121" s="752"/>
      <c r="F121" s="360">
        <f t="shared" si="16"/>
        <v>0</v>
      </c>
      <c r="G121" s="360">
        <f t="shared" si="17"/>
        <v>0</v>
      </c>
      <c r="H121" s="360">
        <f t="shared" si="15"/>
        <v>0</v>
      </c>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3"/>
      <c r="AR121" s="233"/>
      <c r="AS121" s="233"/>
      <c r="AT121" s="233"/>
      <c r="AU121" s="233"/>
      <c r="AV121" s="233"/>
      <c r="AW121" s="233"/>
      <c r="AX121" s="233"/>
      <c r="AY121" s="233"/>
      <c r="AZ121" s="233"/>
      <c r="BA121" s="233"/>
      <c r="BB121" s="233"/>
      <c r="BC121" s="233"/>
      <c r="BD121" s="233"/>
      <c r="BE121" s="233"/>
      <c r="BF121" s="233"/>
      <c r="BG121" s="233"/>
      <c r="BH121" s="233"/>
      <c r="BI121" s="233"/>
      <c r="BJ121" s="233"/>
      <c r="BK121" s="233"/>
      <c r="BL121" s="233"/>
      <c r="BM121" s="233"/>
      <c r="BN121" s="233"/>
      <c r="BO121" s="233"/>
      <c r="BP121" s="233"/>
      <c r="BQ121" s="233"/>
      <c r="BR121" s="233"/>
      <c r="BS121" s="233"/>
      <c r="BT121" s="233"/>
      <c r="BU121" s="233"/>
      <c r="BV121" s="233"/>
      <c r="BW121" s="233"/>
      <c r="BX121" s="233"/>
      <c r="BY121" s="233"/>
      <c r="BZ121" s="233"/>
      <c r="CA121" s="233"/>
      <c r="CB121" s="233"/>
      <c r="CC121" s="233"/>
      <c r="CD121" s="233"/>
      <c r="CE121" s="233"/>
      <c r="CF121" s="233"/>
      <c r="CG121" s="233"/>
      <c r="CH121" s="233"/>
      <c r="CI121" s="233"/>
      <c r="CJ121" s="233"/>
      <c r="CK121" s="233"/>
      <c r="CL121" s="233"/>
      <c r="CM121" s="233"/>
      <c r="CN121" s="233"/>
      <c r="CO121" s="233"/>
      <c r="CP121" s="233"/>
      <c r="CQ121" s="233"/>
      <c r="CR121" s="233"/>
      <c r="CS121" s="233"/>
      <c r="CT121" s="233"/>
      <c r="CU121" s="233"/>
      <c r="CV121" s="233"/>
      <c r="CW121" s="233"/>
      <c r="CX121" s="233"/>
      <c r="CY121" s="233"/>
      <c r="CZ121" s="233"/>
      <c r="DA121" s="233"/>
      <c r="DB121" s="233"/>
      <c r="DC121" s="233"/>
      <c r="DD121" s="233"/>
      <c r="DE121" s="233"/>
      <c r="DF121" s="233"/>
      <c r="DG121" s="233"/>
      <c r="DH121" s="233"/>
      <c r="DI121" s="233"/>
      <c r="DJ121" s="233"/>
      <c r="DK121" s="233"/>
      <c r="DL121" s="233"/>
      <c r="DM121" s="233"/>
      <c r="DN121" s="233"/>
      <c r="DO121" s="233"/>
      <c r="DP121" s="233"/>
      <c r="DQ121" s="233"/>
      <c r="DR121" s="233"/>
      <c r="DS121" s="233"/>
      <c r="DT121" s="233"/>
      <c r="DU121" s="233"/>
      <c r="DV121" s="233"/>
      <c r="DW121" s="233"/>
      <c r="DX121" s="233"/>
      <c r="DY121" s="233"/>
      <c r="DZ121" s="233"/>
      <c r="EA121" s="233"/>
      <c r="EB121" s="233"/>
      <c r="EC121" s="233"/>
      <c r="ED121" s="233"/>
      <c r="EE121" s="233"/>
      <c r="EF121" s="233"/>
      <c r="EG121" s="233"/>
      <c r="EH121" s="233"/>
      <c r="EI121" s="233"/>
      <c r="EJ121" s="233"/>
      <c r="EK121" s="233"/>
      <c r="EL121" s="233"/>
      <c r="EM121" s="233"/>
      <c r="EN121" s="233"/>
      <c r="EO121" s="233"/>
      <c r="EP121" s="233"/>
      <c r="EQ121" s="233"/>
      <c r="ER121" s="233"/>
      <c r="ES121" s="233"/>
      <c r="ET121" s="233"/>
      <c r="EU121" s="233"/>
      <c r="EV121" s="233"/>
      <c r="EW121" s="233"/>
      <c r="EX121" s="233"/>
      <c r="EY121" s="233"/>
      <c r="EZ121" s="233"/>
      <c r="FA121" s="233"/>
      <c r="FB121" s="233"/>
      <c r="FC121" s="233"/>
      <c r="FD121" s="233"/>
      <c r="FE121" s="233"/>
      <c r="FF121" s="233"/>
      <c r="FG121" s="233"/>
      <c r="FH121" s="233"/>
      <c r="FI121" s="233"/>
      <c r="FJ121" s="233"/>
      <c r="FK121" s="233"/>
      <c r="FL121" s="233"/>
      <c r="FM121" s="233"/>
      <c r="FN121" s="233"/>
      <c r="FO121" s="233"/>
      <c r="FP121" s="233"/>
      <c r="FQ121" s="233"/>
      <c r="FR121" s="233"/>
      <c r="FS121" s="233"/>
      <c r="FT121" s="233"/>
      <c r="FU121" s="233"/>
      <c r="FV121" s="233"/>
      <c r="FW121" s="233"/>
      <c r="FX121" s="233"/>
      <c r="FY121" s="233"/>
      <c r="FZ121" s="233"/>
      <c r="GA121" s="233"/>
      <c r="GB121" s="233"/>
      <c r="GC121" s="233"/>
      <c r="GD121" s="233"/>
      <c r="GE121" s="233"/>
      <c r="GF121" s="233"/>
      <c r="GG121" s="233"/>
      <c r="GH121" s="233"/>
      <c r="GI121" s="233"/>
      <c r="GJ121" s="233"/>
      <c r="GK121" s="233"/>
      <c r="GL121" s="233"/>
      <c r="GM121" s="233"/>
      <c r="GN121" s="233"/>
      <c r="GO121" s="233"/>
      <c r="GP121" s="233"/>
      <c r="GQ121" s="233"/>
      <c r="GR121" s="233"/>
      <c r="GS121" s="233"/>
      <c r="GT121" s="233"/>
      <c r="GU121" s="233"/>
      <c r="GV121" s="233"/>
      <c r="GW121" s="233"/>
      <c r="GX121" s="233"/>
      <c r="GY121" s="233"/>
      <c r="GZ121" s="233"/>
      <c r="HA121" s="233"/>
      <c r="HB121" s="233"/>
      <c r="HC121" s="233"/>
      <c r="HD121" s="233"/>
      <c r="HE121" s="233"/>
      <c r="HF121" s="233"/>
      <c r="HG121" s="233"/>
      <c r="HH121" s="233"/>
      <c r="HI121" s="233"/>
      <c r="HJ121" s="233"/>
      <c r="HK121" s="233"/>
      <c r="HL121" s="233"/>
      <c r="HM121" s="233"/>
      <c r="HN121" s="233"/>
      <c r="HO121" s="233"/>
      <c r="HP121" s="233"/>
      <c r="HQ121" s="233"/>
      <c r="HR121" s="233"/>
      <c r="HS121" s="233"/>
      <c r="HT121" s="233"/>
      <c r="HU121" s="233"/>
      <c r="HV121" s="233"/>
      <c r="HW121" s="233"/>
      <c r="HX121" s="233"/>
      <c r="HY121" s="233"/>
      <c r="HZ121" s="233"/>
      <c r="IA121" s="233"/>
      <c r="IB121" s="233"/>
      <c r="IC121" s="233"/>
      <c r="ID121" s="233"/>
      <c r="IE121" s="233"/>
      <c r="IF121" s="233"/>
      <c r="IG121" s="233"/>
      <c r="IH121" s="233"/>
      <c r="II121" s="233"/>
      <c r="IJ121" s="233"/>
      <c r="IK121" s="233"/>
      <c r="IL121" s="233"/>
      <c r="IM121" s="233"/>
      <c r="IN121" s="233"/>
      <c r="IO121" s="233"/>
      <c r="IP121" s="233"/>
      <c r="IQ121" s="233"/>
      <c r="IR121" s="233"/>
      <c r="IS121" s="233"/>
      <c r="IT121" s="233"/>
      <c r="IU121" s="233"/>
      <c r="IV121" s="233"/>
      <c r="IW121" s="233"/>
      <c r="IX121" s="233"/>
      <c r="IY121" s="233"/>
      <c r="IZ121" s="233"/>
      <c r="JA121" s="233"/>
      <c r="JB121" s="233"/>
      <c r="JC121" s="233"/>
      <c r="JD121" s="233"/>
      <c r="JE121" s="233"/>
      <c r="JF121" s="233"/>
      <c r="JG121" s="233"/>
      <c r="JH121" s="233"/>
      <c r="JI121" s="233"/>
      <c r="JJ121" s="233"/>
      <c r="JK121" s="233"/>
      <c r="JL121" s="233"/>
      <c r="JM121" s="233"/>
      <c r="JN121" s="233"/>
      <c r="JO121" s="233"/>
      <c r="JP121" s="233"/>
      <c r="JQ121" s="233"/>
      <c r="JR121" s="233"/>
      <c r="JS121" s="233"/>
      <c r="JT121" s="233"/>
      <c r="JU121" s="233"/>
      <c r="JV121" s="233"/>
      <c r="JW121" s="233"/>
      <c r="JX121" s="233"/>
      <c r="JY121" s="233"/>
      <c r="JZ121" s="233"/>
      <c r="KA121" s="233"/>
      <c r="KB121" s="233"/>
      <c r="KC121" s="233"/>
      <c r="KD121" s="233"/>
      <c r="KE121" s="233"/>
      <c r="KF121" s="233"/>
      <c r="KG121" s="233"/>
      <c r="KH121" s="233"/>
      <c r="KI121" s="233"/>
      <c r="KJ121" s="233"/>
      <c r="KK121" s="233"/>
      <c r="KL121" s="233"/>
      <c r="KM121" s="233"/>
      <c r="KN121" s="233"/>
      <c r="KO121" s="233"/>
      <c r="KP121" s="233"/>
      <c r="KQ121" s="233"/>
      <c r="KR121" s="233"/>
      <c r="KS121" s="233"/>
      <c r="KT121" s="233"/>
      <c r="KU121" s="233"/>
      <c r="KV121" s="233"/>
      <c r="KW121" s="233"/>
      <c r="KX121" s="233"/>
      <c r="KY121" s="233"/>
      <c r="KZ121" s="233"/>
      <c r="LA121" s="233"/>
      <c r="LB121" s="233"/>
      <c r="LC121" s="233"/>
      <c r="LD121" s="233"/>
      <c r="LE121" s="233"/>
      <c r="LF121" s="233"/>
      <c r="LG121" s="233"/>
      <c r="LH121" s="233"/>
      <c r="LI121" s="233"/>
      <c r="LJ121" s="233"/>
      <c r="LK121" s="233"/>
      <c r="LL121" s="233"/>
      <c r="LM121" s="233"/>
      <c r="LN121" s="233"/>
      <c r="LO121" s="233"/>
      <c r="LP121" s="233"/>
      <c r="LQ121" s="233"/>
      <c r="LR121" s="233"/>
      <c r="LS121" s="233"/>
      <c r="LT121" s="233"/>
      <c r="LU121" s="233"/>
      <c r="LV121" s="233"/>
      <c r="LW121" s="233"/>
      <c r="LX121" s="233"/>
      <c r="LY121" s="233"/>
      <c r="LZ121" s="233"/>
      <c r="MA121" s="233"/>
      <c r="MB121" s="233"/>
      <c r="MC121" s="233"/>
      <c r="MD121" s="233"/>
      <c r="ME121" s="233"/>
      <c r="MF121" s="233"/>
      <c r="MG121" s="233"/>
      <c r="MH121" s="233"/>
      <c r="MI121" s="233"/>
      <c r="MJ121" s="233"/>
      <c r="MK121" s="233"/>
      <c r="ML121" s="233"/>
      <c r="MM121" s="233"/>
      <c r="MN121" s="233"/>
      <c r="MO121" s="233"/>
      <c r="MP121" s="233"/>
      <c r="MQ121" s="233"/>
      <c r="MR121" s="233"/>
      <c r="MS121" s="233"/>
      <c r="MT121" s="233"/>
      <c r="MU121" s="233"/>
      <c r="MV121" s="233"/>
      <c r="MW121" s="233"/>
      <c r="MX121" s="233"/>
      <c r="MY121" s="233"/>
      <c r="MZ121" s="233"/>
      <c r="NA121" s="233"/>
      <c r="NB121" s="233"/>
      <c r="NC121" s="233"/>
      <c r="ND121" s="233"/>
      <c r="NE121" s="233"/>
      <c r="NF121" s="233"/>
      <c r="NG121" s="233"/>
      <c r="NH121" s="233"/>
      <c r="NI121" s="233"/>
      <c r="NJ121" s="233"/>
      <c r="NK121" s="233"/>
      <c r="NL121" s="233"/>
      <c r="NM121" s="233"/>
      <c r="NN121" s="233"/>
      <c r="NO121" s="233"/>
      <c r="NP121" s="233"/>
      <c r="NQ121" s="233"/>
      <c r="NR121" s="233"/>
      <c r="NS121" s="233"/>
      <c r="NT121" s="233"/>
      <c r="NU121" s="233"/>
      <c r="NV121" s="233"/>
      <c r="NW121" s="233"/>
      <c r="NX121" s="233"/>
      <c r="NY121" s="233"/>
      <c r="NZ121" s="233"/>
      <c r="OA121" s="233"/>
      <c r="OB121" s="233"/>
      <c r="OC121" s="233"/>
      <c r="OD121" s="233"/>
      <c r="OE121" s="233"/>
      <c r="OF121" s="233"/>
      <c r="OG121" s="233"/>
      <c r="OH121" s="233"/>
      <c r="OI121" s="233"/>
      <c r="OJ121" s="233"/>
      <c r="OK121" s="233"/>
      <c r="OL121" s="233"/>
      <c r="OM121" s="233"/>
      <c r="ON121" s="233"/>
      <c r="OO121" s="233"/>
      <c r="OP121" s="233"/>
      <c r="OQ121" s="233"/>
      <c r="OR121" s="233"/>
      <c r="OS121" s="233"/>
      <c r="OT121" s="233"/>
      <c r="OU121" s="233"/>
      <c r="OV121" s="233"/>
      <c r="OW121" s="233"/>
      <c r="OX121" s="233"/>
      <c r="OY121" s="233"/>
      <c r="OZ121" s="233"/>
      <c r="PA121" s="233"/>
      <c r="PB121" s="233"/>
      <c r="PC121" s="233"/>
      <c r="PD121" s="233"/>
      <c r="PE121" s="233"/>
      <c r="PF121" s="233"/>
      <c r="PG121" s="233"/>
      <c r="PH121" s="233"/>
      <c r="PI121" s="233"/>
      <c r="PJ121" s="233"/>
      <c r="PK121" s="233"/>
      <c r="PL121" s="233"/>
      <c r="PM121" s="233"/>
      <c r="PN121" s="233"/>
      <c r="PO121" s="233"/>
      <c r="PP121" s="233"/>
      <c r="PQ121" s="233"/>
      <c r="PR121" s="233"/>
      <c r="PS121" s="233"/>
      <c r="PT121" s="233"/>
      <c r="PU121" s="233"/>
      <c r="PV121" s="233"/>
      <c r="PW121" s="233"/>
      <c r="PX121" s="233"/>
      <c r="PY121" s="233"/>
      <c r="PZ121" s="233"/>
      <c r="QA121" s="233"/>
      <c r="QB121" s="233"/>
      <c r="QC121" s="233"/>
      <c r="QD121" s="233"/>
      <c r="QE121" s="233"/>
      <c r="QF121" s="233"/>
      <c r="QG121" s="233"/>
      <c r="QH121" s="233"/>
      <c r="QI121" s="233"/>
      <c r="QJ121" s="233"/>
      <c r="QK121" s="233"/>
      <c r="QL121" s="233"/>
      <c r="QM121" s="233"/>
      <c r="QN121" s="233"/>
      <c r="QO121" s="233"/>
      <c r="QP121" s="233"/>
      <c r="QQ121" s="233"/>
      <c r="QR121" s="233"/>
      <c r="QS121" s="233"/>
      <c r="QT121" s="233"/>
      <c r="QU121" s="233"/>
      <c r="QV121" s="233"/>
      <c r="QW121" s="233"/>
      <c r="QX121" s="233"/>
      <c r="QY121" s="233"/>
      <c r="QZ121" s="233"/>
      <c r="RA121" s="233"/>
      <c r="RB121" s="233"/>
      <c r="RC121" s="233"/>
      <c r="RD121" s="233"/>
      <c r="RE121" s="233"/>
      <c r="RF121" s="233"/>
      <c r="RG121" s="233"/>
      <c r="RH121" s="233"/>
      <c r="RI121" s="233"/>
      <c r="RJ121" s="233"/>
      <c r="RK121" s="233"/>
      <c r="RL121" s="233"/>
      <c r="RM121" s="233"/>
      <c r="RN121" s="233"/>
      <c r="RO121" s="233"/>
      <c r="RP121" s="233"/>
      <c r="RQ121" s="233"/>
      <c r="RR121" s="233"/>
      <c r="RS121" s="233"/>
      <c r="RT121" s="233"/>
      <c r="RU121" s="233"/>
      <c r="RV121" s="233"/>
      <c r="RW121" s="233"/>
      <c r="RX121" s="233"/>
      <c r="RY121" s="233"/>
      <c r="RZ121" s="233"/>
      <c r="SA121" s="233"/>
      <c r="SB121" s="233"/>
      <c r="SC121" s="233"/>
      <c r="SD121" s="233"/>
      <c r="SE121" s="233"/>
      <c r="SF121" s="233"/>
      <c r="SG121" s="233"/>
      <c r="SH121" s="233"/>
      <c r="SI121" s="233"/>
      <c r="SJ121" s="233"/>
      <c r="SK121" s="233"/>
      <c r="SL121" s="233"/>
      <c r="SM121" s="233"/>
      <c r="SN121" s="233"/>
      <c r="SO121" s="233"/>
      <c r="SP121" s="233"/>
      <c r="SQ121" s="233"/>
      <c r="SR121" s="233"/>
      <c r="SS121" s="233"/>
      <c r="ST121" s="233"/>
      <c r="SU121" s="233"/>
      <c r="SV121" s="233"/>
      <c r="SW121" s="233"/>
      <c r="SX121" s="233"/>
      <c r="SY121" s="233"/>
      <c r="SZ121" s="233"/>
      <c r="TA121" s="233"/>
      <c r="TB121" s="233"/>
      <c r="TC121" s="233"/>
      <c r="TD121" s="233"/>
      <c r="TE121" s="233"/>
      <c r="TF121" s="233"/>
      <c r="TG121" s="233"/>
      <c r="TH121" s="233"/>
      <c r="TI121" s="233"/>
      <c r="TJ121" s="233"/>
      <c r="TK121" s="233"/>
      <c r="TL121" s="233"/>
      <c r="TM121" s="233"/>
      <c r="TN121" s="233"/>
      <c r="TO121" s="233"/>
      <c r="TP121" s="233"/>
      <c r="TQ121" s="233"/>
      <c r="TR121" s="233"/>
      <c r="TS121" s="233"/>
      <c r="TT121" s="233"/>
      <c r="TU121" s="233"/>
      <c r="TV121" s="233"/>
      <c r="TW121" s="233"/>
      <c r="TX121" s="233"/>
      <c r="TY121" s="233"/>
      <c r="TZ121" s="233"/>
      <c r="UA121" s="233"/>
      <c r="UB121" s="233"/>
      <c r="UC121" s="233"/>
      <c r="UD121" s="233"/>
      <c r="UE121" s="233"/>
      <c r="UF121" s="233"/>
      <c r="UG121" s="233"/>
      <c r="UH121" s="233"/>
      <c r="UI121" s="233"/>
      <c r="UJ121" s="233"/>
      <c r="UK121" s="233"/>
      <c r="UL121" s="233"/>
      <c r="UM121" s="233"/>
      <c r="UN121" s="233"/>
      <c r="UO121" s="233"/>
      <c r="UP121" s="233"/>
      <c r="UQ121" s="233"/>
      <c r="UR121" s="233"/>
      <c r="US121" s="233"/>
      <c r="UT121" s="233"/>
      <c r="UU121" s="233"/>
      <c r="UV121" s="233"/>
      <c r="UW121" s="233"/>
      <c r="UX121" s="233"/>
      <c r="UY121" s="233"/>
      <c r="UZ121" s="233"/>
      <c r="VA121" s="233"/>
      <c r="VB121" s="233"/>
      <c r="VC121" s="233"/>
      <c r="VD121" s="233"/>
      <c r="VE121" s="233"/>
      <c r="VF121" s="233"/>
      <c r="VG121" s="233"/>
      <c r="VH121" s="233"/>
      <c r="VI121" s="233"/>
      <c r="VJ121" s="233"/>
      <c r="VK121" s="233"/>
      <c r="VL121" s="233"/>
      <c r="VM121" s="233"/>
      <c r="VN121" s="233"/>
      <c r="VO121" s="233"/>
      <c r="VP121" s="233"/>
      <c r="VQ121" s="233"/>
      <c r="VR121" s="233"/>
      <c r="VS121" s="233"/>
      <c r="VT121" s="233"/>
      <c r="VU121" s="233"/>
      <c r="VV121" s="233"/>
      <c r="VW121" s="233"/>
      <c r="VX121" s="233"/>
      <c r="VY121" s="233"/>
      <c r="VZ121" s="233"/>
      <c r="WA121" s="233"/>
      <c r="WB121" s="233"/>
      <c r="WC121" s="233"/>
      <c r="WD121" s="233"/>
      <c r="WE121" s="233"/>
      <c r="WF121" s="233"/>
      <c r="WG121" s="233"/>
      <c r="WH121" s="233"/>
      <c r="WI121" s="233"/>
      <c r="WJ121" s="233"/>
      <c r="WK121" s="233"/>
      <c r="WL121" s="233"/>
      <c r="WM121" s="233"/>
      <c r="WN121" s="233"/>
      <c r="WO121" s="233"/>
      <c r="WP121" s="233"/>
      <c r="WQ121" s="233"/>
      <c r="WR121" s="233"/>
      <c r="WS121" s="233"/>
      <c r="WT121" s="233"/>
      <c r="WU121" s="233"/>
      <c r="WV121" s="233"/>
      <c r="WW121" s="233"/>
      <c r="WX121" s="233"/>
      <c r="WY121" s="233"/>
      <c r="WZ121" s="233"/>
      <c r="XA121" s="233"/>
      <c r="XB121" s="233"/>
      <c r="XC121" s="233"/>
      <c r="XD121" s="233"/>
      <c r="XE121" s="233"/>
      <c r="XF121" s="233"/>
      <c r="XG121" s="233"/>
      <c r="XH121" s="233"/>
      <c r="XI121" s="233"/>
      <c r="XJ121" s="233"/>
      <c r="XK121" s="233"/>
      <c r="XL121" s="233"/>
      <c r="XM121" s="233"/>
      <c r="XN121" s="233"/>
      <c r="XO121" s="233"/>
      <c r="XP121" s="233"/>
      <c r="XQ121" s="233"/>
      <c r="XR121" s="233"/>
      <c r="XS121" s="233"/>
      <c r="XT121" s="233"/>
      <c r="XU121" s="233"/>
      <c r="XV121" s="233"/>
      <c r="XW121" s="233"/>
      <c r="XX121" s="233"/>
      <c r="XY121" s="233"/>
      <c r="XZ121" s="233"/>
      <c r="YA121" s="233"/>
      <c r="YB121" s="233"/>
      <c r="YC121" s="233"/>
      <c r="YD121" s="233"/>
      <c r="YE121" s="233"/>
      <c r="YF121" s="233"/>
      <c r="YG121" s="233"/>
      <c r="YH121" s="233"/>
      <c r="YI121" s="233"/>
      <c r="YJ121" s="233"/>
      <c r="YK121" s="233"/>
      <c r="YL121" s="233"/>
      <c r="YM121" s="233"/>
      <c r="YN121" s="233"/>
      <c r="YO121" s="233"/>
      <c r="YP121" s="233"/>
      <c r="YQ121" s="233"/>
      <c r="YR121" s="233"/>
      <c r="YS121" s="233"/>
      <c r="YT121" s="233"/>
      <c r="YU121" s="233"/>
      <c r="YV121" s="233"/>
      <c r="YW121" s="233"/>
      <c r="YX121" s="233"/>
      <c r="YY121" s="233"/>
      <c r="YZ121" s="233"/>
      <c r="ZA121" s="233"/>
      <c r="ZB121" s="233"/>
      <c r="ZC121" s="233"/>
      <c r="ZD121" s="233"/>
      <c r="ZE121" s="233"/>
      <c r="ZF121" s="233"/>
      <c r="ZG121" s="233"/>
      <c r="ZH121" s="233"/>
      <c r="ZI121" s="233"/>
      <c r="ZJ121" s="233"/>
      <c r="ZK121" s="233"/>
      <c r="ZL121" s="233"/>
      <c r="ZM121" s="233"/>
      <c r="ZN121" s="233"/>
      <c r="ZO121" s="233"/>
      <c r="ZP121" s="233"/>
      <c r="ZQ121" s="233"/>
      <c r="ZR121" s="233"/>
      <c r="ZS121" s="233"/>
      <c r="ZT121" s="233"/>
      <c r="ZU121" s="233"/>
      <c r="ZV121" s="233"/>
      <c r="ZW121" s="233"/>
      <c r="ZX121" s="233"/>
      <c r="ZY121" s="233"/>
      <c r="ZZ121" s="233"/>
      <c r="AAA121" s="233"/>
      <c r="AAB121" s="233"/>
      <c r="AAC121" s="233"/>
      <c r="AAD121" s="233"/>
      <c r="AAE121" s="233"/>
      <c r="AAF121" s="233"/>
      <c r="AAG121" s="233"/>
      <c r="AAH121" s="233"/>
      <c r="AAI121" s="233"/>
      <c r="AAJ121" s="233"/>
      <c r="AAK121" s="233"/>
      <c r="AAL121" s="233"/>
      <c r="AAM121" s="233"/>
      <c r="AAN121" s="233"/>
      <c r="AAO121" s="233"/>
      <c r="AAP121" s="233"/>
      <c r="AAQ121" s="233"/>
      <c r="AAR121" s="233"/>
      <c r="AAS121" s="233"/>
      <c r="AAT121" s="233"/>
      <c r="AAU121" s="233"/>
      <c r="AAV121" s="233"/>
      <c r="AAW121" s="233"/>
      <c r="AAX121" s="233"/>
      <c r="AAY121" s="233"/>
      <c r="AAZ121" s="233"/>
      <c r="ABA121" s="233"/>
      <c r="ABB121" s="233"/>
      <c r="ABC121" s="233"/>
      <c r="ABD121" s="233"/>
      <c r="ABE121" s="233"/>
      <c r="ABF121" s="233"/>
      <c r="ABG121" s="233"/>
      <c r="ABH121" s="233"/>
      <c r="ABI121" s="233"/>
      <c r="ABJ121" s="233"/>
      <c r="ABK121" s="233"/>
      <c r="ABL121" s="233"/>
      <c r="ABM121" s="233"/>
      <c r="ABN121" s="233"/>
      <c r="ABO121" s="233"/>
      <c r="ABP121" s="233"/>
      <c r="ABQ121" s="233"/>
      <c r="ABR121" s="233"/>
      <c r="ABS121" s="233"/>
      <c r="ABT121" s="233"/>
      <c r="ABU121" s="233"/>
      <c r="ABV121" s="233"/>
      <c r="ABW121" s="233"/>
      <c r="ABX121" s="233"/>
      <c r="ABY121" s="233"/>
      <c r="ABZ121" s="233"/>
      <c r="ACA121" s="233"/>
      <c r="ACB121" s="233"/>
      <c r="ACC121" s="233"/>
      <c r="ACD121" s="233"/>
      <c r="ACE121" s="233"/>
      <c r="ACF121" s="233"/>
      <c r="ACG121" s="233"/>
      <c r="ACH121" s="233"/>
      <c r="ACI121" s="233"/>
      <c r="ACJ121" s="233"/>
      <c r="ACK121" s="233"/>
      <c r="ACL121" s="233"/>
      <c r="ACM121" s="233"/>
      <c r="ACN121" s="233"/>
      <c r="ACO121" s="233"/>
      <c r="ACP121" s="233"/>
      <c r="ACQ121" s="233"/>
      <c r="ACR121" s="233"/>
      <c r="ACS121" s="233"/>
      <c r="ACT121" s="233"/>
      <c r="ACU121" s="233"/>
      <c r="ACV121" s="233"/>
      <c r="ACW121" s="233"/>
      <c r="ACX121" s="233"/>
      <c r="ACY121" s="233"/>
      <c r="ACZ121" s="233"/>
      <c r="ADA121" s="233"/>
      <c r="ADB121" s="233"/>
      <c r="ADC121" s="233"/>
      <c r="ADD121" s="233"/>
      <c r="ADE121" s="233"/>
      <c r="ADF121" s="233"/>
      <c r="ADG121" s="233"/>
      <c r="ADH121" s="233"/>
      <c r="ADI121" s="233"/>
      <c r="ADJ121" s="233"/>
      <c r="ADK121" s="233"/>
      <c r="ADL121" s="233"/>
      <c r="ADM121" s="233"/>
      <c r="ADN121" s="233"/>
      <c r="ADO121" s="233"/>
      <c r="ADP121" s="233"/>
      <c r="ADQ121" s="233"/>
      <c r="ADR121" s="233"/>
      <c r="ADS121" s="233"/>
      <c r="ADT121" s="233"/>
      <c r="ADU121" s="233"/>
      <c r="ADV121" s="233"/>
      <c r="ADW121" s="233"/>
      <c r="ADX121" s="233"/>
      <c r="ADY121" s="233"/>
      <c r="ADZ121" s="233"/>
      <c r="AEA121" s="233"/>
      <c r="AEB121" s="233"/>
      <c r="AEC121" s="233"/>
      <c r="AED121" s="233"/>
      <c r="AEE121" s="233"/>
      <c r="AEF121" s="233"/>
      <c r="AEG121" s="233"/>
      <c r="AEH121" s="233"/>
      <c r="AEI121" s="233"/>
      <c r="AEJ121" s="233"/>
      <c r="AEK121" s="233"/>
      <c r="AEL121" s="233"/>
      <c r="AEM121" s="233"/>
      <c r="AEN121" s="233"/>
      <c r="AEO121" s="233"/>
      <c r="AEP121" s="233"/>
      <c r="AEQ121" s="233"/>
      <c r="AER121" s="233"/>
      <c r="AES121" s="233"/>
      <c r="AET121" s="233"/>
      <c r="AEU121" s="233"/>
      <c r="AEV121" s="233"/>
      <c r="AEW121" s="233"/>
      <c r="AEX121" s="233"/>
      <c r="AEY121" s="233"/>
      <c r="AEZ121" s="233"/>
      <c r="AFA121" s="233"/>
      <c r="AFB121" s="233"/>
      <c r="AFC121" s="233"/>
      <c r="AFD121" s="233"/>
      <c r="AFE121" s="233"/>
      <c r="AFF121" s="233"/>
      <c r="AFG121" s="233"/>
      <c r="AFH121" s="233"/>
      <c r="AFI121" s="233"/>
      <c r="AFJ121" s="233"/>
      <c r="AFK121" s="233"/>
      <c r="AFL121" s="233"/>
      <c r="AFM121" s="233"/>
      <c r="AFN121" s="233"/>
      <c r="AFO121" s="233"/>
      <c r="AFP121" s="233"/>
      <c r="AFQ121" s="233"/>
      <c r="AFR121" s="233"/>
      <c r="AFS121" s="233"/>
      <c r="AFT121" s="233"/>
      <c r="AFU121" s="233"/>
      <c r="AFV121" s="233"/>
      <c r="AFW121" s="233"/>
      <c r="AFX121" s="233"/>
      <c r="AFY121" s="233"/>
      <c r="AFZ121" s="233"/>
      <c r="AGA121" s="233"/>
      <c r="AGB121" s="233"/>
      <c r="AGC121" s="233"/>
      <c r="AGD121" s="233"/>
      <c r="AGE121" s="233"/>
      <c r="AGF121" s="233"/>
      <c r="AGG121" s="233"/>
      <c r="AGH121" s="233"/>
      <c r="AGI121" s="233"/>
      <c r="AGJ121" s="233"/>
      <c r="AGK121" s="233"/>
      <c r="AGL121" s="233"/>
      <c r="AGM121" s="233"/>
      <c r="AGN121" s="233"/>
      <c r="AGO121" s="233"/>
      <c r="AGP121" s="233"/>
      <c r="AGQ121" s="233"/>
      <c r="AGR121" s="233"/>
      <c r="AGS121" s="233"/>
      <c r="AGT121" s="233"/>
      <c r="AGU121" s="233"/>
      <c r="AGV121" s="233"/>
      <c r="AGW121" s="233"/>
      <c r="AGX121" s="233"/>
      <c r="AGY121" s="233"/>
      <c r="AGZ121" s="233"/>
      <c r="AHA121" s="233"/>
      <c r="AHB121" s="233"/>
      <c r="AHC121" s="233"/>
      <c r="AHD121" s="233"/>
      <c r="AHE121" s="233"/>
      <c r="AHF121" s="233"/>
      <c r="AHG121" s="233"/>
      <c r="AHH121" s="233"/>
      <c r="AHI121" s="233"/>
      <c r="AHJ121" s="233"/>
      <c r="AHK121" s="233"/>
      <c r="AHL121" s="233"/>
      <c r="AHM121" s="233"/>
      <c r="AHN121" s="233"/>
      <c r="AHO121" s="233"/>
      <c r="AHP121" s="233"/>
      <c r="AHQ121" s="233"/>
      <c r="AHR121" s="233"/>
      <c r="AHS121" s="233"/>
      <c r="AHT121" s="233"/>
      <c r="AHU121" s="233"/>
      <c r="AHV121" s="233"/>
      <c r="AHW121" s="233"/>
      <c r="AHX121" s="233"/>
      <c r="AHY121" s="233"/>
      <c r="AHZ121" s="233"/>
      <c r="AIA121" s="233"/>
      <c r="AIB121" s="233"/>
      <c r="AIC121" s="233"/>
      <c r="AID121" s="233"/>
      <c r="AIE121" s="233"/>
      <c r="AIF121" s="233"/>
      <c r="AIG121" s="233"/>
      <c r="AIH121" s="233"/>
      <c r="AII121" s="233"/>
      <c r="AIJ121" s="233"/>
      <c r="AIK121" s="233"/>
      <c r="AIL121" s="233"/>
      <c r="AIM121" s="233"/>
      <c r="AIN121" s="233"/>
      <c r="AIO121" s="233"/>
      <c r="AIP121" s="233"/>
      <c r="AIQ121" s="233"/>
      <c r="AIR121" s="233"/>
      <c r="AIS121" s="233"/>
      <c r="AIT121" s="233"/>
      <c r="AIU121" s="233"/>
      <c r="AIV121" s="233"/>
      <c r="AIW121" s="233"/>
      <c r="AIX121" s="233"/>
      <c r="AIY121" s="233"/>
      <c r="AIZ121" s="233"/>
      <c r="AJA121" s="233"/>
      <c r="AJB121" s="233"/>
      <c r="AJC121" s="233"/>
      <c r="AJD121" s="233"/>
      <c r="AJE121" s="233"/>
      <c r="AJF121" s="233"/>
      <c r="AJG121" s="233"/>
      <c r="AJH121" s="233"/>
      <c r="AJI121" s="233"/>
      <c r="AJJ121" s="233"/>
      <c r="AJK121" s="233"/>
      <c r="AJL121" s="233"/>
      <c r="AJM121" s="233"/>
      <c r="AJN121" s="233"/>
      <c r="AJO121" s="233"/>
      <c r="AJP121" s="233"/>
      <c r="AJQ121" s="233"/>
      <c r="AJR121" s="233"/>
      <c r="AJS121" s="233"/>
      <c r="AJT121" s="233"/>
      <c r="AJU121" s="233"/>
      <c r="AJV121" s="233"/>
      <c r="AJW121" s="233"/>
      <c r="AJX121" s="233"/>
      <c r="AJY121" s="233"/>
      <c r="AJZ121" s="233"/>
      <c r="AKA121" s="233"/>
      <c r="AKB121" s="233"/>
      <c r="AKC121" s="233"/>
      <c r="AKD121" s="233"/>
      <c r="AKE121" s="233"/>
      <c r="AKF121" s="233"/>
      <c r="AKG121" s="233"/>
      <c r="AKH121" s="233"/>
      <c r="AKI121" s="233"/>
      <c r="AKJ121" s="233"/>
      <c r="AKK121" s="233"/>
      <c r="AKL121" s="233"/>
      <c r="AKM121" s="233"/>
      <c r="AKN121" s="233"/>
      <c r="AKO121" s="233"/>
      <c r="AKP121" s="233"/>
      <c r="AKQ121" s="233"/>
      <c r="AKR121" s="233"/>
      <c r="AKS121" s="233"/>
      <c r="AKT121" s="233"/>
      <c r="AKU121" s="233"/>
      <c r="AKV121" s="233"/>
      <c r="AKW121" s="233"/>
      <c r="AKX121" s="233"/>
      <c r="AKY121" s="233"/>
      <c r="AKZ121" s="233"/>
      <c r="ALA121" s="233"/>
      <c r="ALB121" s="233"/>
      <c r="ALC121" s="233"/>
      <c r="ALD121" s="233"/>
      <c r="ALE121" s="233"/>
      <c r="ALF121" s="233"/>
      <c r="ALG121" s="233"/>
      <c r="ALH121" s="233"/>
      <c r="ALI121" s="233"/>
      <c r="ALJ121" s="233"/>
      <c r="ALK121" s="233"/>
      <c r="ALL121" s="233"/>
      <c r="ALM121" s="233"/>
      <c r="ALN121" s="233"/>
      <c r="ALO121" s="233"/>
      <c r="ALP121" s="233"/>
      <c r="ALQ121" s="233"/>
      <c r="ALR121" s="233"/>
      <c r="ALS121" s="233"/>
    </row>
    <row r="122" spans="1:1007" ht="48" x14ac:dyDescent="0.2">
      <c r="A122" s="402">
        <v>6</v>
      </c>
      <c r="B122" s="403" t="s">
        <v>230</v>
      </c>
      <c r="C122" s="757"/>
      <c r="D122" s="400">
        <f t="shared" si="12"/>
        <v>0</v>
      </c>
      <c r="E122" s="752"/>
      <c r="F122" s="362">
        <f t="shared" si="16"/>
        <v>0</v>
      </c>
      <c r="G122" s="362">
        <f t="shared" si="17"/>
        <v>0</v>
      </c>
      <c r="H122" s="362">
        <f t="shared" si="15"/>
        <v>0</v>
      </c>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233"/>
      <c r="AE122" s="233"/>
      <c r="AF122" s="233"/>
      <c r="AG122" s="233"/>
      <c r="AH122" s="233"/>
      <c r="AI122" s="233"/>
      <c r="AJ122" s="233"/>
      <c r="AK122" s="233"/>
      <c r="AL122" s="233"/>
      <c r="AM122" s="233"/>
      <c r="AN122" s="233"/>
      <c r="AO122" s="233"/>
      <c r="AP122" s="233"/>
      <c r="AQ122" s="233"/>
      <c r="AR122" s="233"/>
      <c r="AS122" s="233"/>
      <c r="AT122" s="233"/>
      <c r="AU122" s="233"/>
      <c r="AV122" s="233"/>
      <c r="AW122" s="233"/>
      <c r="AX122" s="233"/>
      <c r="AY122" s="233"/>
      <c r="AZ122" s="233"/>
      <c r="BA122" s="233"/>
      <c r="BB122" s="233"/>
      <c r="BC122" s="233"/>
      <c r="BD122" s="233"/>
      <c r="BE122" s="233"/>
      <c r="BF122" s="233"/>
      <c r="BG122" s="233"/>
      <c r="BH122" s="233"/>
      <c r="BI122" s="233"/>
      <c r="BJ122" s="233"/>
      <c r="BK122" s="233"/>
      <c r="BL122" s="233"/>
      <c r="BM122" s="233"/>
      <c r="BN122" s="233"/>
      <c r="BO122" s="233"/>
      <c r="BP122" s="233"/>
      <c r="BQ122" s="233"/>
      <c r="BR122" s="233"/>
      <c r="BS122" s="233"/>
      <c r="BT122" s="233"/>
      <c r="BU122" s="233"/>
      <c r="BV122" s="233"/>
      <c r="BW122" s="233"/>
      <c r="BX122" s="233"/>
      <c r="BY122" s="233"/>
      <c r="BZ122" s="233"/>
      <c r="CA122" s="233"/>
      <c r="CB122" s="233"/>
      <c r="CC122" s="233"/>
      <c r="CD122" s="233"/>
      <c r="CE122" s="233"/>
      <c r="CF122" s="233"/>
      <c r="CG122" s="233"/>
      <c r="CH122" s="233"/>
      <c r="CI122" s="233"/>
      <c r="CJ122" s="233"/>
      <c r="CK122" s="233"/>
      <c r="CL122" s="233"/>
      <c r="CM122" s="233"/>
      <c r="CN122" s="233"/>
      <c r="CO122" s="233"/>
      <c r="CP122" s="233"/>
      <c r="CQ122" s="233"/>
      <c r="CR122" s="233"/>
      <c r="CS122" s="233"/>
      <c r="CT122" s="233"/>
      <c r="CU122" s="233"/>
      <c r="CV122" s="233"/>
      <c r="CW122" s="233"/>
      <c r="CX122" s="233"/>
      <c r="CY122" s="233"/>
      <c r="CZ122" s="233"/>
      <c r="DA122" s="233"/>
      <c r="DB122" s="233"/>
      <c r="DC122" s="233"/>
      <c r="DD122" s="233"/>
      <c r="DE122" s="233"/>
      <c r="DF122" s="233"/>
      <c r="DG122" s="233"/>
      <c r="DH122" s="233"/>
      <c r="DI122" s="233"/>
      <c r="DJ122" s="233"/>
      <c r="DK122" s="233"/>
      <c r="DL122" s="233"/>
      <c r="DM122" s="233"/>
      <c r="DN122" s="233"/>
      <c r="DO122" s="233"/>
      <c r="DP122" s="233"/>
      <c r="DQ122" s="233"/>
      <c r="DR122" s="233"/>
      <c r="DS122" s="233"/>
      <c r="DT122" s="233"/>
      <c r="DU122" s="233"/>
      <c r="DV122" s="233"/>
      <c r="DW122" s="233"/>
      <c r="DX122" s="233"/>
      <c r="DY122" s="233"/>
      <c r="DZ122" s="233"/>
      <c r="EA122" s="233"/>
      <c r="EB122" s="233"/>
      <c r="EC122" s="233"/>
      <c r="ED122" s="233"/>
      <c r="EE122" s="233"/>
      <c r="EF122" s="233"/>
      <c r="EG122" s="233"/>
      <c r="EH122" s="233"/>
      <c r="EI122" s="233"/>
      <c r="EJ122" s="233"/>
      <c r="EK122" s="233"/>
      <c r="EL122" s="233"/>
      <c r="EM122" s="233"/>
      <c r="EN122" s="233"/>
      <c r="EO122" s="233"/>
      <c r="EP122" s="233"/>
      <c r="EQ122" s="233"/>
      <c r="ER122" s="233"/>
      <c r="ES122" s="233"/>
      <c r="ET122" s="233"/>
      <c r="EU122" s="233"/>
      <c r="EV122" s="233"/>
      <c r="EW122" s="233"/>
      <c r="EX122" s="233"/>
      <c r="EY122" s="233"/>
      <c r="EZ122" s="233"/>
      <c r="FA122" s="233"/>
      <c r="FB122" s="233"/>
      <c r="FC122" s="233"/>
      <c r="FD122" s="233"/>
      <c r="FE122" s="233"/>
      <c r="FF122" s="233"/>
      <c r="FG122" s="233"/>
      <c r="FH122" s="233"/>
      <c r="FI122" s="233"/>
      <c r="FJ122" s="233"/>
      <c r="FK122" s="233"/>
      <c r="FL122" s="233"/>
      <c r="FM122" s="233"/>
      <c r="FN122" s="233"/>
      <c r="FO122" s="233"/>
      <c r="FP122" s="233"/>
      <c r="FQ122" s="233"/>
      <c r="FR122" s="233"/>
      <c r="FS122" s="233"/>
      <c r="FT122" s="233"/>
      <c r="FU122" s="233"/>
      <c r="FV122" s="233"/>
      <c r="FW122" s="233"/>
      <c r="FX122" s="233"/>
      <c r="FY122" s="233"/>
      <c r="FZ122" s="233"/>
      <c r="GA122" s="233"/>
      <c r="GB122" s="233"/>
      <c r="GC122" s="233"/>
      <c r="GD122" s="233"/>
      <c r="GE122" s="233"/>
      <c r="GF122" s="233"/>
      <c r="GG122" s="233"/>
      <c r="GH122" s="233"/>
      <c r="GI122" s="233"/>
      <c r="GJ122" s="233"/>
      <c r="GK122" s="233"/>
      <c r="GL122" s="233"/>
      <c r="GM122" s="233"/>
      <c r="GN122" s="233"/>
      <c r="GO122" s="233"/>
      <c r="GP122" s="233"/>
      <c r="GQ122" s="233"/>
      <c r="GR122" s="233"/>
      <c r="GS122" s="233"/>
      <c r="GT122" s="233"/>
      <c r="GU122" s="233"/>
      <c r="GV122" s="233"/>
      <c r="GW122" s="233"/>
      <c r="GX122" s="233"/>
      <c r="GY122" s="233"/>
      <c r="GZ122" s="233"/>
      <c r="HA122" s="233"/>
      <c r="HB122" s="233"/>
      <c r="HC122" s="233"/>
      <c r="HD122" s="233"/>
      <c r="HE122" s="233"/>
      <c r="HF122" s="233"/>
      <c r="HG122" s="233"/>
      <c r="HH122" s="233"/>
      <c r="HI122" s="233"/>
      <c r="HJ122" s="233"/>
      <c r="HK122" s="233"/>
      <c r="HL122" s="233"/>
      <c r="HM122" s="233"/>
      <c r="HN122" s="233"/>
      <c r="HO122" s="233"/>
      <c r="HP122" s="233"/>
      <c r="HQ122" s="233"/>
      <c r="HR122" s="233"/>
      <c r="HS122" s="233"/>
      <c r="HT122" s="233"/>
      <c r="HU122" s="233"/>
      <c r="HV122" s="233"/>
      <c r="HW122" s="233"/>
      <c r="HX122" s="233"/>
      <c r="HY122" s="233"/>
      <c r="HZ122" s="233"/>
      <c r="IA122" s="233"/>
      <c r="IB122" s="233"/>
      <c r="IC122" s="233"/>
      <c r="ID122" s="233"/>
      <c r="IE122" s="233"/>
      <c r="IF122" s="233"/>
      <c r="IG122" s="233"/>
      <c r="IH122" s="233"/>
      <c r="II122" s="233"/>
      <c r="IJ122" s="233"/>
      <c r="IK122" s="233"/>
      <c r="IL122" s="233"/>
      <c r="IM122" s="233"/>
      <c r="IN122" s="233"/>
      <c r="IO122" s="233"/>
      <c r="IP122" s="233"/>
      <c r="IQ122" s="233"/>
      <c r="IR122" s="233"/>
      <c r="IS122" s="233"/>
      <c r="IT122" s="233"/>
      <c r="IU122" s="233"/>
      <c r="IV122" s="233"/>
      <c r="IW122" s="233"/>
      <c r="IX122" s="233"/>
      <c r="IY122" s="233"/>
      <c r="IZ122" s="233"/>
      <c r="JA122" s="233"/>
      <c r="JB122" s="233"/>
      <c r="JC122" s="233"/>
      <c r="JD122" s="233"/>
      <c r="JE122" s="233"/>
      <c r="JF122" s="233"/>
      <c r="JG122" s="233"/>
      <c r="JH122" s="233"/>
      <c r="JI122" s="233"/>
      <c r="JJ122" s="233"/>
      <c r="JK122" s="233"/>
      <c r="JL122" s="233"/>
      <c r="JM122" s="233"/>
      <c r="JN122" s="233"/>
      <c r="JO122" s="233"/>
      <c r="JP122" s="233"/>
      <c r="JQ122" s="233"/>
      <c r="JR122" s="233"/>
      <c r="JS122" s="233"/>
      <c r="JT122" s="233"/>
      <c r="JU122" s="233"/>
      <c r="JV122" s="233"/>
      <c r="JW122" s="233"/>
      <c r="JX122" s="233"/>
      <c r="JY122" s="233"/>
      <c r="JZ122" s="233"/>
      <c r="KA122" s="233"/>
      <c r="KB122" s="233"/>
      <c r="KC122" s="233"/>
      <c r="KD122" s="233"/>
      <c r="KE122" s="233"/>
      <c r="KF122" s="233"/>
      <c r="KG122" s="233"/>
      <c r="KH122" s="233"/>
      <c r="KI122" s="233"/>
      <c r="KJ122" s="233"/>
      <c r="KK122" s="233"/>
      <c r="KL122" s="233"/>
      <c r="KM122" s="233"/>
      <c r="KN122" s="233"/>
      <c r="KO122" s="233"/>
      <c r="KP122" s="233"/>
      <c r="KQ122" s="233"/>
      <c r="KR122" s="233"/>
      <c r="KS122" s="233"/>
      <c r="KT122" s="233"/>
      <c r="KU122" s="233"/>
      <c r="KV122" s="233"/>
      <c r="KW122" s="233"/>
      <c r="KX122" s="233"/>
      <c r="KY122" s="233"/>
      <c r="KZ122" s="233"/>
      <c r="LA122" s="233"/>
      <c r="LB122" s="233"/>
      <c r="LC122" s="233"/>
      <c r="LD122" s="233"/>
      <c r="LE122" s="233"/>
      <c r="LF122" s="233"/>
      <c r="LG122" s="233"/>
      <c r="LH122" s="233"/>
      <c r="LI122" s="233"/>
      <c r="LJ122" s="233"/>
      <c r="LK122" s="233"/>
      <c r="LL122" s="233"/>
      <c r="LM122" s="233"/>
      <c r="LN122" s="233"/>
      <c r="LO122" s="233"/>
      <c r="LP122" s="233"/>
      <c r="LQ122" s="233"/>
      <c r="LR122" s="233"/>
      <c r="LS122" s="233"/>
      <c r="LT122" s="233"/>
      <c r="LU122" s="233"/>
      <c r="LV122" s="233"/>
      <c r="LW122" s="233"/>
      <c r="LX122" s="233"/>
      <c r="LY122" s="233"/>
      <c r="LZ122" s="233"/>
      <c r="MA122" s="233"/>
      <c r="MB122" s="233"/>
      <c r="MC122" s="233"/>
      <c r="MD122" s="233"/>
      <c r="ME122" s="233"/>
      <c r="MF122" s="233"/>
      <c r="MG122" s="233"/>
      <c r="MH122" s="233"/>
      <c r="MI122" s="233"/>
      <c r="MJ122" s="233"/>
      <c r="MK122" s="233"/>
      <c r="ML122" s="233"/>
      <c r="MM122" s="233"/>
      <c r="MN122" s="233"/>
      <c r="MO122" s="233"/>
      <c r="MP122" s="233"/>
      <c r="MQ122" s="233"/>
      <c r="MR122" s="233"/>
      <c r="MS122" s="233"/>
      <c r="MT122" s="233"/>
      <c r="MU122" s="233"/>
      <c r="MV122" s="233"/>
      <c r="MW122" s="233"/>
      <c r="MX122" s="233"/>
      <c r="MY122" s="233"/>
      <c r="MZ122" s="233"/>
      <c r="NA122" s="233"/>
      <c r="NB122" s="233"/>
      <c r="NC122" s="233"/>
      <c r="ND122" s="233"/>
      <c r="NE122" s="233"/>
      <c r="NF122" s="233"/>
      <c r="NG122" s="233"/>
      <c r="NH122" s="233"/>
      <c r="NI122" s="233"/>
      <c r="NJ122" s="233"/>
      <c r="NK122" s="233"/>
      <c r="NL122" s="233"/>
      <c r="NM122" s="233"/>
      <c r="NN122" s="233"/>
      <c r="NO122" s="233"/>
      <c r="NP122" s="233"/>
      <c r="NQ122" s="233"/>
      <c r="NR122" s="233"/>
      <c r="NS122" s="233"/>
      <c r="NT122" s="233"/>
      <c r="NU122" s="233"/>
      <c r="NV122" s="233"/>
      <c r="NW122" s="233"/>
      <c r="NX122" s="233"/>
      <c r="NY122" s="233"/>
      <c r="NZ122" s="233"/>
      <c r="OA122" s="233"/>
      <c r="OB122" s="233"/>
      <c r="OC122" s="233"/>
      <c r="OD122" s="233"/>
      <c r="OE122" s="233"/>
      <c r="OF122" s="233"/>
      <c r="OG122" s="233"/>
      <c r="OH122" s="233"/>
      <c r="OI122" s="233"/>
      <c r="OJ122" s="233"/>
      <c r="OK122" s="233"/>
      <c r="OL122" s="233"/>
      <c r="OM122" s="233"/>
      <c r="ON122" s="233"/>
      <c r="OO122" s="233"/>
      <c r="OP122" s="233"/>
      <c r="OQ122" s="233"/>
      <c r="OR122" s="233"/>
      <c r="OS122" s="233"/>
      <c r="OT122" s="233"/>
      <c r="OU122" s="233"/>
      <c r="OV122" s="233"/>
      <c r="OW122" s="233"/>
      <c r="OX122" s="233"/>
      <c r="OY122" s="233"/>
      <c r="OZ122" s="233"/>
      <c r="PA122" s="233"/>
      <c r="PB122" s="233"/>
      <c r="PC122" s="233"/>
      <c r="PD122" s="233"/>
      <c r="PE122" s="233"/>
      <c r="PF122" s="233"/>
      <c r="PG122" s="233"/>
      <c r="PH122" s="233"/>
      <c r="PI122" s="233"/>
      <c r="PJ122" s="233"/>
      <c r="PK122" s="233"/>
      <c r="PL122" s="233"/>
      <c r="PM122" s="233"/>
      <c r="PN122" s="233"/>
      <c r="PO122" s="233"/>
      <c r="PP122" s="233"/>
      <c r="PQ122" s="233"/>
      <c r="PR122" s="233"/>
      <c r="PS122" s="233"/>
      <c r="PT122" s="233"/>
      <c r="PU122" s="233"/>
      <c r="PV122" s="233"/>
      <c r="PW122" s="233"/>
      <c r="PX122" s="233"/>
      <c r="PY122" s="233"/>
      <c r="PZ122" s="233"/>
      <c r="QA122" s="233"/>
      <c r="QB122" s="233"/>
      <c r="QC122" s="233"/>
      <c r="QD122" s="233"/>
      <c r="QE122" s="233"/>
      <c r="QF122" s="233"/>
      <c r="QG122" s="233"/>
      <c r="QH122" s="233"/>
      <c r="QI122" s="233"/>
      <c r="QJ122" s="233"/>
      <c r="QK122" s="233"/>
      <c r="QL122" s="233"/>
      <c r="QM122" s="233"/>
      <c r="QN122" s="233"/>
      <c r="QO122" s="233"/>
      <c r="QP122" s="233"/>
      <c r="QQ122" s="233"/>
      <c r="QR122" s="233"/>
      <c r="QS122" s="233"/>
      <c r="QT122" s="233"/>
      <c r="QU122" s="233"/>
      <c r="QV122" s="233"/>
      <c r="QW122" s="233"/>
      <c r="QX122" s="233"/>
      <c r="QY122" s="233"/>
      <c r="QZ122" s="233"/>
      <c r="RA122" s="233"/>
      <c r="RB122" s="233"/>
      <c r="RC122" s="233"/>
      <c r="RD122" s="233"/>
      <c r="RE122" s="233"/>
      <c r="RF122" s="233"/>
      <c r="RG122" s="233"/>
      <c r="RH122" s="233"/>
      <c r="RI122" s="233"/>
      <c r="RJ122" s="233"/>
      <c r="RK122" s="233"/>
      <c r="RL122" s="233"/>
      <c r="RM122" s="233"/>
      <c r="RN122" s="233"/>
      <c r="RO122" s="233"/>
      <c r="RP122" s="233"/>
      <c r="RQ122" s="233"/>
      <c r="RR122" s="233"/>
      <c r="RS122" s="233"/>
      <c r="RT122" s="233"/>
      <c r="RU122" s="233"/>
      <c r="RV122" s="233"/>
      <c r="RW122" s="233"/>
      <c r="RX122" s="233"/>
      <c r="RY122" s="233"/>
      <c r="RZ122" s="233"/>
      <c r="SA122" s="233"/>
      <c r="SB122" s="233"/>
      <c r="SC122" s="233"/>
      <c r="SD122" s="233"/>
      <c r="SE122" s="233"/>
      <c r="SF122" s="233"/>
      <c r="SG122" s="233"/>
      <c r="SH122" s="233"/>
      <c r="SI122" s="233"/>
      <c r="SJ122" s="233"/>
      <c r="SK122" s="233"/>
      <c r="SL122" s="233"/>
      <c r="SM122" s="233"/>
      <c r="SN122" s="233"/>
      <c r="SO122" s="233"/>
      <c r="SP122" s="233"/>
      <c r="SQ122" s="233"/>
      <c r="SR122" s="233"/>
      <c r="SS122" s="233"/>
      <c r="ST122" s="233"/>
      <c r="SU122" s="233"/>
      <c r="SV122" s="233"/>
      <c r="SW122" s="233"/>
      <c r="SX122" s="233"/>
      <c r="SY122" s="233"/>
      <c r="SZ122" s="233"/>
      <c r="TA122" s="233"/>
      <c r="TB122" s="233"/>
      <c r="TC122" s="233"/>
      <c r="TD122" s="233"/>
      <c r="TE122" s="233"/>
      <c r="TF122" s="233"/>
      <c r="TG122" s="233"/>
      <c r="TH122" s="233"/>
      <c r="TI122" s="233"/>
      <c r="TJ122" s="233"/>
      <c r="TK122" s="233"/>
      <c r="TL122" s="233"/>
      <c r="TM122" s="233"/>
      <c r="TN122" s="233"/>
      <c r="TO122" s="233"/>
      <c r="TP122" s="233"/>
      <c r="TQ122" s="233"/>
      <c r="TR122" s="233"/>
      <c r="TS122" s="233"/>
      <c r="TT122" s="233"/>
      <c r="TU122" s="233"/>
      <c r="TV122" s="233"/>
      <c r="TW122" s="233"/>
      <c r="TX122" s="233"/>
      <c r="TY122" s="233"/>
      <c r="TZ122" s="233"/>
      <c r="UA122" s="233"/>
      <c r="UB122" s="233"/>
      <c r="UC122" s="233"/>
      <c r="UD122" s="233"/>
      <c r="UE122" s="233"/>
      <c r="UF122" s="233"/>
      <c r="UG122" s="233"/>
      <c r="UH122" s="233"/>
      <c r="UI122" s="233"/>
      <c r="UJ122" s="233"/>
      <c r="UK122" s="233"/>
      <c r="UL122" s="233"/>
      <c r="UM122" s="233"/>
      <c r="UN122" s="233"/>
      <c r="UO122" s="233"/>
      <c r="UP122" s="233"/>
      <c r="UQ122" s="233"/>
      <c r="UR122" s="233"/>
      <c r="US122" s="233"/>
      <c r="UT122" s="233"/>
      <c r="UU122" s="233"/>
      <c r="UV122" s="233"/>
      <c r="UW122" s="233"/>
      <c r="UX122" s="233"/>
      <c r="UY122" s="233"/>
      <c r="UZ122" s="233"/>
      <c r="VA122" s="233"/>
      <c r="VB122" s="233"/>
      <c r="VC122" s="233"/>
      <c r="VD122" s="233"/>
      <c r="VE122" s="233"/>
      <c r="VF122" s="233"/>
      <c r="VG122" s="233"/>
      <c r="VH122" s="233"/>
      <c r="VI122" s="233"/>
      <c r="VJ122" s="233"/>
      <c r="VK122" s="233"/>
      <c r="VL122" s="233"/>
      <c r="VM122" s="233"/>
      <c r="VN122" s="233"/>
      <c r="VO122" s="233"/>
      <c r="VP122" s="233"/>
      <c r="VQ122" s="233"/>
      <c r="VR122" s="233"/>
      <c r="VS122" s="233"/>
      <c r="VT122" s="233"/>
      <c r="VU122" s="233"/>
      <c r="VV122" s="233"/>
      <c r="VW122" s="233"/>
      <c r="VX122" s="233"/>
      <c r="VY122" s="233"/>
      <c r="VZ122" s="233"/>
      <c r="WA122" s="233"/>
      <c r="WB122" s="233"/>
      <c r="WC122" s="233"/>
      <c r="WD122" s="233"/>
      <c r="WE122" s="233"/>
      <c r="WF122" s="233"/>
      <c r="WG122" s="233"/>
      <c r="WH122" s="233"/>
      <c r="WI122" s="233"/>
      <c r="WJ122" s="233"/>
      <c r="WK122" s="233"/>
      <c r="WL122" s="233"/>
      <c r="WM122" s="233"/>
      <c r="WN122" s="233"/>
      <c r="WO122" s="233"/>
      <c r="WP122" s="233"/>
      <c r="WQ122" s="233"/>
      <c r="WR122" s="233"/>
      <c r="WS122" s="233"/>
      <c r="WT122" s="233"/>
      <c r="WU122" s="233"/>
      <c r="WV122" s="233"/>
      <c r="WW122" s="233"/>
      <c r="WX122" s="233"/>
      <c r="WY122" s="233"/>
      <c r="WZ122" s="233"/>
      <c r="XA122" s="233"/>
      <c r="XB122" s="233"/>
      <c r="XC122" s="233"/>
      <c r="XD122" s="233"/>
      <c r="XE122" s="233"/>
      <c r="XF122" s="233"/>
      <c r="XG122" s="233"/>
      <c r="XH122" s="233"/>
      <c r="XI122" s="233"/>
      <c r="XJ122" s="233"/>
      <c r="XK122" s="233"/>
      <c r="XL122" s="233"/>
      <c r="XM122" s="233"/>
      <c r="XN122" s="233"/>
      <c r="XO122" s="233"/>
      <c r="XP122" s="233"/>
      <c r="XQ122" s="233"/>
      <c r="XR122" s="233"/>
      <c r="XS122" s="233"/>
      <c r="XT122" s="233"/>
      <c r="XU122" s="233"/>
      <c r="XV122" s="233"/>
      <c r="XW122" s="233"/>
      <c r="XX122" s="233"/>
      <c r="XY122" s="233"/>
      <c r="XZ122" s="233"/>
      <c r="YA122" s="233"/>
      <c r="YB122" s="233"/>
      <c r="YC122" s="233"/>
      <c r="YD122" s="233"/>
      <c r="YE122" s="233"/>
      <c r="YF122" s="233"/>
      <c r="YG122" s="233"/>
      <c r="YH122" s="233"/>
      <c r="YI122" s="233"/>
      <c r="YJ122" s="233"/>
      <c r="YK122" s="233"/>
      <c r="YL122" s="233"/>
      <c r="YM122" s="233"/>
      <c r="YN122" s="233"/>
      <c r="YO122" s="233"/>
      <c r="YP122" s="233"/>
      <c r="YQ122" s="233"/>
      <c r="YR122" s="233"/>
      <c r="YS122" s="233"/>
      <c r="YT122" s="233"/>
      <c r="YU122" s="233"/>
      <c r="YV122" s="233"/>
      <c r="YW122" s="233"/>
      <c r="YX122" s="233"/>
      <c r="YY122" s="233"/>
      <c r="YZ122" s="233"/>
      <c r="ZA122" s="233"/>
      <c r="ZB122" s="233"/>
      <c r="ZC122" s="233"/>
      <c r="ZD122" s="233"/>
      <c r="ZE122" s="233"/>
      <c r="ZF122" s="233"/>
      <c r="ZG122" s="233"/>
      <c r="ZH122" s="233"/>
      <c r="ZI122" s="233"/>
      <c r="ZJ122" s="233"/>
      <c r="ZK122" s="233"/>
      <c r="ZL122" s="233"/>
      <c r="ZM122" s="233"/>
      <c r="ZN122" s="233"/>
      <c r="ZO122" s="233"/>
      <c r="ZP122" s="233"/>
      <c r="ZQ122" s="233"/>
      <c r="ZR122" s="233"/>
      <c r="ZS122" s="233"/>
      <c r="ZT122" s="233"/>
      <c r="ZU122" s="233"/>
      <c r="ZV122" s="233"/>
      <c r="ZW122" s="233"/>
      <c r="ZX122" s="233"/>
      <c r="ZY122" s="233"/>
      <c r="ZZ122" s="233"/>
      <c r="AAA122" s="233"/>
      <c r="AAB122" s="233"/>
      <c r="AAC122" s="233"/>
      <c r="AAD122" s="233"/>
      <c r="AAE122" s="233"/>
      <c r="AAF122" s="233"/>
      <c r="AAG122" s="233"/>
      <c r="AAH122" s="233"/>
      <c r="AAI122" s="233"/>
      <c r="AAJ122" s="233"/>
      <c r="AAK122" s="233"/>
      <c r="AAL122" s="233"/>
      <c r="AAM122" s="233"/>
      <c r="AAN122" s="233"/>
      <c r="AAO122" s="233"/>
      <c r="AAP122" s="233"/>
      <c r="AAQ122" s="233"/>
      <c r="AAR122" s="233"/>
      <c r="AAS122" s="233"/>
      <c r="AAT122" s="233"/>
      <c r="AAU122" s="233"/>
      <c r="AAV122" s="233"/>
      <c r="AAW122" s="233"/>
      <c r="AAX122" s="233"/>
      <c r="AAY122" s="233"/>
      <c r="AAZ122" s="233"/>
      <c r="ABA122" s="233"/>
      <c r="ABB122" s="233"/>
      <c r="ABC122" s="233"/>
      <c r="ABD122" s="233"/>
      <c r="ABE122" s="233"/>
      <c r="ABF122" s="233"/>
      <c r="ABG122" s="233"/>
      <c r="ABH122" s="233"/>
      <c r="ABI122" s="233"/>
      <c r="ABJ122" s="233"/>
      <c r="ABK122" s="233"/>
      <c r="ABL122" s="233"/>
      <c r="ABM122" s="233"/>
      <c r="ABN122" s="233"/>
      <c r="ABO122" s="233"/>
      <c r="ABP122" s="233"/>
      <c r="ABQ122" s="233"/>
      <c r="ABR122" s="233"/>
      <c r="ABS122" s="233"/>
      <c r="ABT122" s="233"/>
      <c r="ABU122" s="233"/>
      <c r="ABV122" s="233"/>
      <c r="ABW122" s="233"/>
      <c r="ABX122" s="233"/>
      <c r="ABY122" s="233"/>
      <c r="ABZ122" s="233"/>
      <c r="ACA122" s="233"/>
      <c r="ACB122" s="233"/>
      <c r="ACC122" s="233"/>
      <c r="ACD122" s="233"/>
      <c r="ACE122" s="233"/>
      <c r="ACF122" s="233"/>
      <c r="ACG122" s="233"/>
      <c r="ACH122" s="233"/>
      <c r="ACI122" s="233"/>
      <c r="ACJ122" s="233"/>
      <c r="ACK122" s="233"/>
      <c r="ACL122" s="233"/>
      <c r="ACM122" s="233"/>
      <c r="ACN122" s="233"/>
      <c r="ACO122" s="233"/>
      <c r="ACP122" s="233"/>
      <c r="ACQ122" s="233"/>
      <c r="ACR122" s="233"/>
      <c r="ACS122" s="233"/>
      <c r="ACT122" s="233"/>
      <c r="ACU122" s="233"/>
      <c r="ACV122" s="233"/>
      <c r="ACW122" s="233"/>
      <c r="ACX122" s="233"/>
      <c r="ACY122" s="233"/>
      <c r="ACZ122" s="233"/>
      <c r="ADA122" s="233"/>
      <c r="ADB122" s="233"/>
      <c r="ADC122" s="233"/>
      <c r="ADD122" s="233"/>
      <c r="ADE122" s="233"/>
      <c r="ADF122" s="233"/>
      <c r="ADG122" s="233"/>
      <c r="ADH122" s="233"/>
      <c r="ADI122" s="233"/>
      <c r="ADJ122" s="233"/>
      <c r="ADK122" s="233"/>
      <c r="ADL122" s="233"/>
      <c r="ADM122" s="233"/>
      <c r="ADN122" s="233"/>
      <c r="ADO122" s="233"/>
      <c r="ADP122" s="233"/>
      <c r="ADQ122" s="233"/>
      <c r="ADR122" s="233"/>
      <c r="ADS122" s="233"/>
      <c r="ADT122" s="233"/>
      <c r="ADU122" s="233"/>
      <c r="ADV122" s="233"/>
      <c r="ADW122" s="233"/>
      <c r="ADX122" s="233"/>
      <c r="ADY122" s="233"/>
      <c r="ADZ122" s="233"/>
      <c r="AEA122" s="233"/>
      <c r="AEB122" s="233"/>
      <c r="AEC122" s="233"/>
      <c r="AED122" s="233"/>
      <c r="AEE122" s="233"/>
      <c r="AEF122" s="233"/>
      <c r="AEG122" s="233"/>
      <c r="AEH122" s="233"/>
      <c r="AEI122" s="233"/>
      <c r="AEJ122" s="233"/>
      <c r="AEK122" s="233"/>
      <c r="AEL122" s="233"/>
      <c r="AEM122" s="233"/>
      <c r="AEN122" s="233"/>
      <c r="AEO122" s="233"/>
      <c r="AEP122" s="233"/>
      <c r="AEQ122" s="233"/>
      <c r="AER122" s="233"/>
      <c r="AES122" s="233"/>
      <c r="AET122" s="233"/>
      <c r="AEU122" s="233"/>
      <c r="AEV122" s="233"/>
      <c r="AEW122" s="233"/>
      <c r="AEX122" s="233"/>
      <c r="AEY122" s="233"/>
      <c r="AEZ122" s="233"/>
      <c r="AFA122" s="233"/>
      <c r="AFB122" s="233"/>
      <c r="AFC122" s="233"/>
      <c r="AFD122" s="233"/>
      <c r="AFE122" s="233"/>
      <c r="AFF122" s="233"/>
      <c r="AFG122" s="233"/>
      <c r="AFH122" s="233"/>
      <c r="AFI122" s="233"/>
      <c r="AFJ122" s="233"/>
      <c r="AFK122" s="233"/>
      <c r="AFL122" s="233"/>
      <c r="AFM122" s="233"/>
      <c r="AFN122" s="233"/>
      <c r="AFO122" s="233"/>
      <c r="AFP122" s="233"/>
      <c r="AFQ122" s="233"/>
      <c r="AFR122" s="233"/>
      <c r="AFS122" s="233"/>
      <c r="AFT122" s="233"/>
      <c r="AFU122" s="233"/>
      <c r="AFV122" s="233"/>
      <c r="AFW122" s="233"/>
      <c r="AFX122" s="233"/>
      <c r="AFY122" s="233"/>
      <c r="AFZ122" s="233"/>
      <c r="AGA122" s="233"/>
      <c r="AGB122" s="233"/>
      <c r="AGC122" s="233"/>
      <c r="AGD122" s="233"/>
      <c r="AGE122" s="233"/>
      <c r="AGF122" s="233"/>
      <c r="AGG122" s="233"/>
      <c r="AGH122" s="233"/>
      <c r="AGI122" s="233"/>
      <c r="AGJ122" s="233"/>
      <c r="AGK122" s="233"/>
      <c r="AGL122" s="233"/>
      <c r="AGM122" s="233"/>
      <c r="AGN122" s="233"/>
      <c r="AGO122" s="233"/>
      <c r="AGP122" s="233"/>
      <c r="AGQ122" s="233"/>
      <c r="AGR122" s="233"/>
      <c r="AGS122" s="233"/>
      <c r="AGT122" s="233"/>
      <c r="AGU122" s="233"/>
      <c r="AGV122" s="233"/>
      <c r="AGW122" s="233"/>
      <c r="AGX122" s="233"/>
      <c r="AGY122" s="233"/>
      <c r="AGZ122" s="233"/>
      <c r="AHA122" s="233"/>
      <c r="AHB122" s="233"/>
      <c r="AHC122" s="233"/>
      <c r="AHD122" s="233"/>
      <c r="AHE122" s="233"/>
      <c r="AHF122" s="233"/>
      <c r="AHG122" s="233"/>
      <c r="AHH122" s="233"/>
      <c r="AHI122" s="233"/>
      <c r="AHJ122" s="233"/>
      <c r="AHK122" s="233"/>
      <c r="AHL122" s="233"/>
      <c r="AHM122" s="233"/>
      <c r="AHN122" s="233"/>
      <c r="AHO122" s="233"/>
      <c r="AHP122" s="233"/>
      <c r="AHQ122" s="233"/>
      <c r="AHR122" s="233"/>
      <c r="AHS122" s="233"/>
      <c r="AHT122" s="233"/>
      <c r="AHU122" s="233"/>
      <c r="AHV122" s="233"/>
      <c r="AHW122" s="233"/>
      <c r="AHX122" s="233"/>
      <c r="AHY122" s="233"/>
      <c r="AHZ122" s="233"/>
      <c r="AIA122" s="233"/>
      <c r="AIB122" s="233"/>
      <c r="AIC122" s="233"/>
      <c r="AID122" s="233"/>
      <c r="AIE122" s="233"/>
      <c r="AIF122" s="233"/>
      <c r="AIG122" s="233"/>
      <c r="AIH122" s="233"/>
      <c r="AII122" s="233"/>
      <c r="AIJ122" s="233"/>
      <c r="AIK122" s="233"/>
      <c r="AIL122" s="233"/>
      <c r="AIM122" s="233"/>
      <c r="AIN122" s="233"/>
      <c r="AIO122" s="233"/>
      <c r="AIP122" s="233"/>
      <c r="AIQ122" s="233"/>
      <c r="AIR122" s="233"/>
      <c r="AIS122" s="233"/>
      <c r="AIT122" s="233"/>
      <c r="AIU122" s="233"/>
      <c r="AIV122" s="233"/>
      <c r="AIW122" s="233"/>
      <c r="AIX122" s="233"/>
      <c r="AIY122" s="233"/>
      <c r="AIZ122" s="233"/>
      <c r="AJA122" s="233"/>
      <c r="AJB122" s="233"/>
      <c r="AJC122" s="233"/>
      <c r="AJD122" s="233"/>
      <c r="AJE122" s="233"/>
      <c r="AJF122" s="233"/>
      <c r="AJG122" s="233"/>
      <c r="AJH122" s="233"/>
      <c r="AJI122" s="233"/>
      <c r="AJJ122" s="233"/>
      <c r="AJK122" s="233"/>
      <c r="AJL122" s="233"/>
      <c r="AJM122" s="233"/>
      <c r="AJN122" s="233"/>
      <c r="AJO122" s="233"/>
      <c r="AJP122" s="233"/>
      <c r="AJQ122" s="233"/>
      <c r="AJR122" s="233"/>
      <c r="AJS122" s="233"/>
      <c r="AJT122" s="233"/>
      <c r="AJU122" s="233"/>
      <c r="AJV122" s="233"/>
      <c r="AJW122" s="233"/>
      <c r="AJX122" s="233"/>
      <c r="AJY122" s="233"/>
      <c r="AJZ122" s="233"/>
      <c r="AKA122" s="233"/>
      <c r="AKB122" s="233"/>
      <c r="AKC122" s="233"/>
      <c r="AKD122" s="233"/>
      <c r="AKE122" s="233"/>
      <c r="AKF122" s="233"/>
      <c r="AKG122" s="233"/>
      <c r="AKH122" s="233"/>
      <c r="AKI122" s="233"/>
      <c r="AKJ122" s="233"/>
      <c r="AKK122" s="233"/>
      <c r="AKL122" s="233"/>
      <c r="AKM122" s="233"/>
      <c r="AKN122" s="233"/>
      <c r="AKO122" s="233"/>
      <c r="AKP122" s="233"/>
      <c r="AKQ122" s="233"/>
      <c r="AKR122" s="233"/>
      <c r="AKS122" s="233"/>
      <c r="AKT122" s="233"/>
      <c r="AKU122" s="233"/>
      <c r="AKV122" s="233"/>
      <c r="AKW122" s="233"/>
      <c r="AKX122" s="233"/>
      <c r="AKY122" s="233"/>
      <c r="AKZ122" s="233"/>
      <c r="ALA122" s="233"/>
      <c r="ALB122" s="233"/>
      <c r="ALC122" s="233"/>
      <c r="ALD122" s="233"/>
      <c r="ALE122" s="233"/>
      <c r="ALF122" s="233"/>
      <c r="ALG122" s="233"/>
      <c r="ALH122" s="233"/>
      <c r="ALI122" s="233"/>
      <c r="ALJ122" s="233"/>
      <c r="ALK122" s="233"/>
      <c r="ALL122" s="233"/>
      <c r="ALM122" s="233"/>
      <c r="ALN122" s="233"/>
      <c r="ALO122" s="233"/>
      <c r="ALP122" s="233"/>
      <c r="ALQ122" s="233"/>
      <c r="ALR122" s="233"/>
      <c r="ALS122" s="233"/>
    </row>
    <row r="123" spans="1:1007" ht="48" x14ac:dyDescent="0.2">
      <c r="A123" s="398">
        <v>7</v>
      </c>
      <c r="B123" s="404" t="s">
        <v>202</v>
      </c>
      <c r="C123" s="757"/>
      <c r="D123" s="400">
        <f t="shared" si="12"/>
        <v>0</v>
      </c>
      <c r="E123" s="752"/>
      <c r="F123" s="360">
        <f t="shared" si="16"/>
        <v>0</v>
      </c>
      <c r="G123" s="360">
        <f t="shared" si="17"/>
        <v>0</v>
      </c>
      <c r="H123" s="360">
        <f t="shared" si="15"/>
        <v>0</v>
      </c>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233"/>
      <c r="AE123" s="233"/>
      <c r="AF123" s="233"/>
      <c r="AG123" s="233"/>
      <c r="AH123" s="233"/>
      <c r="AI123" s="233"/>
      <c r="AJ123" s="233"/>
      <c r="AK123" s="233"/>
      <c r="AL123" s="233"/>
      <c r="AM123" s="233"/>
      <c r="AN123" s="233"/>
      <c r="AO123" s="233"/>
      <c r="AP123" s="233"/>
      <c r="AQ123" s="233"/>
      <c r="AR123" s="233"/>
      <c r="AS123" s="233"/>
      <c r="AT123" s="233"/>
      <c r="AU123" s="233"/>
      <c r="AV123" s="233"/>
      <c r="AW123" s="233"/>
      <c r="AX123" s="233"/>
      <c r="AY123" s="233"/>
      <c r="AZ123" s="233"/>
      <c r="BA123" s="233"/>
      <c r="BB123" s="233"/>
      <c r="BC123" s="233"/>
      <c r="BD123" s="233"/>
      <c r="BE123" s="233"/>
      <c r="BF123" s="233"/>
      <c r="BG123" s="233"/>
      <c r="BH123" s="233"/>
      <c r="BI123" s="233"/>
      <c r="BJ123" s="233"/>
      <c r="BK123" s="233"/>
      <c r="BL123" s="233"/>
      <c r="BM123" s="233"/>
      <c r="BN123" s="233"/>
      <c r="BO123" s="233"/>
      <c r="BP123" s="233"/>
      <c r="BQ123" s="233"/>
      <c r="BR123" s="233"/>
      <c r="BS123" s="233"/>
      <c r="BT123" s="233"/>
      <c r="BU123" s="233"/>
      <c r="BV123" s="233"/>
      <c r="BW123" s="233"/>
      <c r="BX123" s="233"/>
      <c r="BY123" s="233"/>
      <c r="BZ123" s="233"/>
      <c r="CA123" s="233"/>
      <c r="CB123" s="233"/>
      <c r="CC123" s="233"/>
      <c r="CD123" s="233"/>
      <c r="CE123" s="233"/>
      <c r="CF123" s="233"/>
      <c r="CG123" s="233"/>
      <c r="CH123" s="233"/>
      <c r="CI123" s="233"/>
      <c r="CJ123" s="233"/>
      <c r="CK123" s="233"/>
      <c r="CL123" s="233"/>
      <c r="CM123" s="233"/>
      <c r="CN123" s="233"/>
      <c r="CO123" s="233"/>
      <c r="CP123" s="233"/>
      <c r="CQ123" s="233"/>
      <c r="CR123" s="233"/>
      <c r="CS123" s="233"/>
      <c r="CT123" s="233"/>
      <c r="CU123" s="233"/>
      <c r="CV123" s="233"/>
      <c r="CW123" s="233"/>
      <c r="CX123" s="233"/>
      <c r="CY123" s="233"/>
      <c r="CZ123" s="233"/>
      <c r="DA123" s="233"/>
      <c r="DB123" s="233"/>
      <c r="DC123" s="233"/>
      <c r="DD123" s="233"/>
      <c r="DE123" s="233"/>
      <c r="DF123" s="233"/>
      <c r="DG123" s="233"/>
      <c r="DH123" s="233"/>
      <c r="DI123" s="233"/>
      <c r="DJ123" s="233"/>
      <c r="DK123" s="233"/>
      <c r="DL123" s="233"/>
      <c r="DM123" s="233"/>
      <c r="DN123" s="233"/>
      <c r="DO123" s="233"/>
      <c r="DP123" s="233"/>
      <c r="DQ123" s="233"/>
      <c r="DR123" s="233"/>
      <c r="DS123" s="233"/>
      <c r="DT123" s="233"/>
      <c r="DU123" s="233"/>
      <c r="DV123" s="233"/>
      <c r="DW123" s="233"/>
      <c r="DX123" s="233"/>
      <c r="DY123" s="233"/>
      <c r="DZ123" s="233"/>
      <c r="EA123" s="233"/>
      <c r="EB123" s="233"/>
      <c r="EC123" s="233"/>
      <c r="ED123" s="233"/>
      <c r="EE123" s="233"/>
      <c r="EF123" s="233"/>
      <c r="EG123" s="233"/>
      <c r="EH123" s="233"/>
      <c r="EI123" s="233"/>
      <c r="EJ123" s="233"/>
      <c r="EK123" s="233"/>
      <c r="EL123" s="233"/>
      <c r="EM123" s="233"/>
      <c r="EN123" s="233"/>
      <c r="EO123" s="233"/>
      <c r="EP123" s="233"/>
      <c r="EQ123" s="233"/>
      <c r="ER123" s="233"/>
      <c r="ES123" s="233"/>
      <c r="ET123" s="233"/>
      <c r="EU123" s="233"/>
      <c r="EV123" s="233"/>
      <c r="EW123" s="233"/>
      <c r="EX123" s="233"/>
      <c r="EY123" s="233"/>
      <c r="EZ123" s="233"/>
      <c r="FA123" s="233"/>
      <c r="FB123" s="233"/>
      <c r="FC123" s="233"/>
      <c r="FD123" s="233"/>
      <c r="FE123" s="233"/>
      <c r="FF123" s="233"/>
      <c r="FG123" s="233"/>
      <c r="FH123" s="233"/>
      <c r="FI123" s="233"/>
      <c r="FJ123" s="233"/>
      <c r="FK123" s="233"/>
      <c r="FL123" s="233"/>
      <c r="FM123" s="233"/>
      <c r="FN123" s="233"/>
      <c r="FO123" s="233"/>
      <c r="FP123" s="233"/>
      <c r="FQ123" s="233"/>
      <c r="FR123" s="233"/>
      <c r="FS123" s="233"/>
      <c r="FT123" s="233"/>
      <c r="FU123" s="233"/>
      <c r="FV123" s="233"/>
      <c r="FW123" s="233"/>
      <c r="FX123" s="233"/>
      <c r="FY123" s="233"/>
      <c r="FZ123" s="233"/>
      <c r="GA123" s="233"/>
      <c r="GB123" s="233"/>
      <c r="GC123" s="233"/>
      <c r="GD123" s="233"/>
      <c r="GE123" s="233"/>
      <c r="GF123" s="233"/>
      <c r="GG123" s="233"/>
      <c r="GH123" s="233"/>
      <c r="GI123" s="233"/>
      <c r="GJ123" s="233"/>
      <c r="GK123" s="233"/>
      <c r="GL123" s="233"/>
      <c r="GM123" s="233"/>
      <c r="GN123" s="233"/>
      <c r="GO123" s="233"/>
      <c r="GP123" s="233"/>
      <c r="GQ123" s="233"/>
      <c r="GR123" s="233"/>
      <c r="GS123" s="233"/>
      <c r="GT123" s="233"/>
      <c r="GU123" s="233"/>
      <c r="GV123" s="233"/>
      <c r="GW123" s="233"/>
      <c r="GX123" s="233"/>
      <c r="GY123" s="233"/>
      <c r="GZ123" s="233"/>
      <c r="HA123" s="233"/>
      <c r="HB123" s="233"/>
      <c r="HC123" s="233"/>
      <c r="HD123" s="233"/>
      <c r="HE123" s="233"/>
      <c r="HF123" s="233"/>
      <c r="HG123" s="233"/>
      <c r="HH123" s="233"/>
      <c r="HI123" s="233"/>
      <c r="HJ123" s="233"/>
      <c r="HK123" s="233"/>
      <c r="HL123" s="233"/>
      <c r="HM123" s="233"/>
      <c r="HN123" s="233"/>
      <c r="HO123" s="233"/>
      <c r="HP123" s="233"/>
      <c r="HQ123" s="233"/>
      <c r="HR123" s="233"/>
      <c r="HS123" s="233"/>
      <c r="HT123" s="233"/>
      <c r="HU123" s="233"/>
      <c r="HV123" s="233"/>
      <c r="HW123" s="233"/>
      <c r="HX123" s="233"/>
      <c r="HY123" s="233"/>
      <c r="HZ123" s="233"/>
      <c r="IA123" s="233"/>
      <c r="IB123" s="233"/>
      <c r="IC123" s="233"/>
      <c r="ID123" s="233"/>
      <c r="IE123" s="233"/>
      <c r="IF123" s="233"/>
      <c r="IG123" s="233"/>
      <c r="IH123" s="233"/>
      <c r="II123" s="233"/>
      <c r="IJ123" s="233"/>
      <c r="IK123" s="233"/>
      <c r="IL123" s="233"/>
      <c r="IM123" s="233"/>
      <c r="IN123" s="233"/>
      <c r="IO123" s="233"/>
      <c r="IP123" s="233"/>
      <c r="IQ123" s="233"/>
      <c r="IR123" s="233"/>
      <c r="IS123" s="233"/>
      <c r="IT123" s="233"/>
      <c r="IU123" s="233"/>
      <c r="IV123" s="233"/>
      <c r="IW123" s="233"/>
      <c r="IX123" s="233"/>
      <c r="IY123" s="233"/>
      <c r="IZ123" s="233"/>
      <c r="JA123" s="233"/>
      <c r="JB123" s="233"/>
      <c r="JC123" s="233"/>
      <c r="JD123" s="233"/>
      <c r="JE123" s="233"/>
      <c r="JF123" s="233"/>
      <c r="JG123" s="233"/>
      <c r="JH123" s="233"/>
      <c r="JI123" s="233"/>
      <c r="JJ123" s="233"/>
      <c r="JK123" s="233"/>
      <c r="JL123" s="233"/>
      <c r="JM123" s="233"/>
      <c r="JN123" s="233"/>
      <c r="JO123" s="233"/>
      <c r="JP123" s="233"/>
      <c r="JQ123" s="233"/>
      <c r="JR123" s="233"/>
      <c r="JS123" s="233"/>
      <c r="JT123" s="233"/>
      <c r="JU123" s="233"/>
      <c r="JV123" s="233"/>
      <c r="JW123" s="233"/>
      <c r="JX123" s="233"/>
      <c r="JY123" s="233"/>
      <c r="JZ123" s="233"/>
      <c r="KA123" s="233"/>
      <c r="KB123" s="233"/>
      <c r="KC123" s="233"/>
      <c r="KD123" s="233"/>
      <c r="KE123" s="233"/>
      <c r="KF123" s="233"/>
      <c r="KG123" s="233"/>
      <c r="KH123" s="233"/>
      <c r="KI123" s="233"/>
      <c r="KJ123" s="233"/>
      <c r="KK123" s="233"/>
      <c r="KL123" s="233"/>
      <c r="KM123" s="233"/>
      <c r="KN123" s="233"/>
      <c r="KO123" s="233"/>
      <c r="KP123" s="233"/>
      <c r="KQ123" s="233"/>
      <c r="KR123" s="233"/>
      <c r="KS123" s="233"/>
      <c r="KT123" s="233"/>
      <c r="KU123" s="233"/>
      <c r="KV123" s="233"/>
      <c r="KW123" s="233"/>
      <c r="KX123" s="233"/>
      <c r="KY123" s="233"/>
      <c r="KZ123" s="233"/>
      <c r="LA123" s="233"/>
      <c r="LB123" s="233"/>
      <c r="LC123" s="233"/>
      <c r="LD123" s="233"/>
      <c r="LE123" s="233"/>
      <c r="LF123" s="233"/>
      <c r="LG123" s="233"/>
      <c r="LH123" s="233"/>
      <c r="LI123" s="233"/>
      <c r="LJ123" s="233"/>
      <c r="LK123" s="233"/>
      <c r="LL123" s="233"/>
      <c r="LM123" s="233"/>
      <c r="LN123" s="233"/>
      <c r="LO123" s="233"/>
      <c r="LP123" s="233"/>
      <c r="LQ123" s="233"/>
      <c r="LR123" s="233"/>
      <c r="LS123" s="233"/>
      <c r="LT123" s="233"/>
      <c r="LU123" s="233"/>
      <c r="LV123" s="233"/>
      <c r="LW123" s="233"/>
      <c r="LX123" s="233"/>
      <c r="LY123" s="233"/>
      <c r="LZ123" s="233"/>
      <c r="MA123" s="233"/>
      <c r="MB123" s="233"/>
      <c r="MC123" s="233"/>
      <c r="MD123" s="233"/>
      <c r="ME123" s="233"/>
      <c r="MF123" s="233"/>
      <c r="MG123" s="233"/>
      <c r="MH123" s="233"/>
      <c r="MI123" s="233"/>
      <c r="MJ123" s="233"/>
      <c r="MK123" s="233"/>
      <c r="ML123" s="233"/>
      <c r="MM123" s="233"/>
      <c r="MN123" s="233"/>
      <c r="MO123" s="233"/>
      <c r="MP123" s="233"/>
      <c r="MQ123" s="233"/>
      <c r="MR123" s="233"/>
      <c r="MS123" s="233"/>
      <c r="MT123" s="233"/>
      <c r="MU123" s="233"/>
      <c r="MV123" s="233"/>
      <c r="MW123" s="233"/>
      <c r="MX123" s="233"/>
      <c r="MY123" s="233"/>
      <c r="MZ123" s="233"/>
      <c r="NA123" s="233"/>
      <c r="NB123" s="233"/>
      <c r="NC123" s="233"/>
      <c r="ND123" s="233"/>
      <c r="NE123" s="233"/>
      <c r="NF123" s="233"/>
      <c r="NG123" s="233"/>
      <c r="NH123" s="233"/>
      <c r="NI123" s="233"/>
      <c r="NJ123" s="233"/>
      <c r="NK123" s="233"/>
      <c r="NL123" s="233"/>
      <c r="NM123" s="233"/>
      <c r="NN123" s="233"/>
      <c r="NO123" s="233"/>
      <c r="NP123" s="233"/>
      <c r="NQ123" s="233"/>
      <c r="NR123" s="233"/>
      <c r="NS123" s="233"/>
      <c r="NT123" s="233"/>
      <c r="NU123" s="233"/>
      <c r="NV123" s="233"/>
      <c r="NW123" s="233"/>
      <c r="NX123" s="233"/>
      <c r="NY123" s="233"/>
      <c r="NZ123" s="233"/>
      <c r="OA123" s="233"/>
      <c r="OB123" s="233"/>
      <c r="OC123" s="233"/>
      <c r="OD123" s="233"/>
      <c r="OE123" s="233"/>
      <c r="OF123" s="233"/>
      <c r="OG123" s="233"/>
      <c r="OH123" s="233"/>
      <c r="OI123" s="233"/>
      <c r="OJ123" s="233"/>
      <c r="OK123" s="233"/>
      <c r="OL123" s="233"/>
      <c r="OM123" s="233"/>
      <c r="ON123" s="233"/>
      <c r="OO123" s="233"/>
      <c r="OP123" s="233"/>
      <c r="OQ123" s="233"/>
      <c r="OR123" s="233"/>
      <c r="OS123" s="233"/>
      <c r="OT123" s="233"/>
      <c r="OU123" s="233"/>
      <c r="OV123" s="233"/>
      <c r="OW123" s="233"/>
      <c r="OX123" s="233"/>
      <c r="OY123" s="233"/>
      <c r="OZ123" s="233"/>
      <c r="PA123" s="233"/>
      <c r="PB123" s="233"/>
      <c r="PC123" s="233"/>
      <c r="PD123" s="233"/>
      <c r="PE123" s="233"/>
      <c r="PF123" s="233"/>
      <c r="PG123" s="233"/>
      <c r="PH123" s="233"/>
      <c r="PI123" s="233"/>
      <c r="PJ123" s="233"/>
      <c r="PK123" s="233"/>
      <c r="PL123" s="233"/>
      <c r="PM123" s="233"/>
      <c r="PN123" s="233"/>
      <c r="PO123" s="233"/>
      <c r="PP123" s="233"/>
      <c r="PQ123" s="233"/>
      <c r="PR123" s="233"/>
      <c r="PS123" s="233"/>
      <c r="PT123" s="233"/>
      <c r="PU123" s="233"/>
      <c r="PV123" s="233"/>
      <c r="PW123" s="233"/>
      <c r="PX123" s="233"/>
      <c r="PY123" s="233"/>
      <c r="PZ123" s="233"/>
      <c r="QA123" s="233"/>
      <c r="QB123" s="233"/>
      <c r="QC123" s="233"/>
      <c r="QD123" s="233"/>
      <c r="QE123" s="233"/>
      <c r="QF123" s="233"/>
      <c r="QG123" s="233"/>
      <c r="QH123" s="233"/>
      <c r="QI123" s="233"/>
      <c r="QJ123" s="233"/>
      <c r="QK123" s="233"/>
      <c r="QL123" s="233"/>
      <c r="QM123" s="233"/>
      <c r="QN123" s="233"/>
      <c r="QO123" s="233"/>
      <c r="QP123" s="233"/>
      <c r="QQ123" s="233"/>
      <c r="QR123" s="233"/>
      <c r="QS123" s="233"/>
      <c r="QT123" s="233"/>
      <c r="QU123" s="233"/>
      <c r="QV123" s="233"/>
      <c r="QW123" s="233"/>
      <c r="QX123" s="233"/>
      <c r="QY123" s="233"/>
      <c r="QZ123" s="233"/>
      <c r="RA123" s="233"/>
      <c r="RB123" s="233"/>
      <c r="RC123" s="233"/>
      <c r="RD123" s="233"/>
      <c r="RE123" s="233"/>
      <c r="RF123" s="233"/>
      <c r="RG123" s="233"/>
      <c r="RH123" s="233"/>
      <c r="RI123" s="233"/>
      <c r="RJ123" s="233"/>
      <c r="RK123" s="233"/>
      <c r="RL123" s="233"/>
      <c r="RM123" s="233"/>
      <c r="RN123" s="233"/>
      <c r="RO123" s="233"/>
      <c r="RP123" s="233"/>
      <c r="RQ123" s="233"/>
      <c r="RR123" s="233"/>
      <c r="RS123" s="233"/>
      <c r="RT123" s="233"/>
      <c r="RU123" s="233"/>
      <c r="RV123" s="233"/>
      <c r="RW123" s="233"/>
      <c r="RX123" s="233"/>
      <c r="RY123" s="233"/>
      <c r="RZ123" s="233"/>
      <c r="SA123" s="233"/>
      <c r="SB123" s="233"/>
      <c r="SC123" s="233"/>
      <c r="SD123" s="233"/>
      <c r="SE123" s="233"/>
      <c r="SF123" s="233"/>
      <c r="SG123" s="233"/>
      <c r="SH123" s="233"/>
      <c r="SI123" s="233"/>
      <c r="SJ123" s="233"/>
      <c r="SK123" s="233"/>
      <c r="SL123" s="233"/>
      <c r="SM123" s="233"/>
      <c r="SN123" s="233"/>
      <c r="SO123" s="233"/>
      <c r="SP123" s="233"/>
      <c r="SQ123" s="233"/>
      <c r="SR123" s="233"/>
      <c r="SS123" s="233"/>
      <c r="ST123" s="233"/>
      <c r="SU123" s="233"/>
      <c r="SV123" s="233"/>
      <c r="SW123" s="233"/>
      <c r="SX123" s="233"/>
      <c r="SY123" s="233"/>
      <c r="SZ123" s="233"/>
      <c r="TA123" s="233"/>
      <c r="TB123" s="233"/>
      <c r="TC123" s="233"/>
      <c r="TD123" s="233"/>
      <c r="TE123" s="233"/>
      <c r="TF123" s="233"/>
      <c r="TG123" s="233"/>
      <c r="TH123" s="233"/>
      <c r="TI123" s="233"/>
      <c r="TJ123" s="233"/>
      <c r="TK123" s="233"/>
      <c r="TL123" s="233"/>
      <c r="TM123" s="233"/>
      <c r="TN123" s="233"/>
      <c r="TO123" s="233"/>
      <c r="TP123" s="233"/>
      <c r="TQ123" s="233"/>
      <c r="TR123" s="233"/>
      <c r="TS123" s="233"/>
      <c r="TT123" s="233"/>
      <c r="TU123" s="233"/>
      <c r="TV123" s="233"/>
      <c r="TW123" s="233"/>
      <c r="TX123" s="233"/>
      <c r="TY123" s="233"/>
      <c r="TZ123" s="233"/>
      <c r="UA123" s="233"/>
      <c r="UB123" s="233"/>
      <c r="UC123" s="233"/>
      <c r="UD123" s="233"/>
      <c r="UE123" s="233"/>
      <c r="UF123" s="233"/>
      <c r="UG123" s="233"/>
      <c r="UH123" s="233"/>
      <c r="UI123" s="233"/>
      <c r="UJ123" s="233"/>
      <c r="UK123" s="233"/>
      <c r="UL123" s="233"/>
      <c r="UM123" s="233"/>
      <c r="UN123" s="233"/>
      <c r="UO123" s="233"/>
      <c r="UP123" s="233"/>
      <c r="UQ123" s="233"/>
      <c r="UR123" s="233"/>
      <c r="US123" s="233"/>
      <c r="UT123" s="233"/>
      <c r="UU123" s="233"/>
      <c r="UV123" s="233"/>
      <c r="UW123" s="233"/>
      <c r="UX123" s="233"/>
      <c r="UY123" s="233"/>
      <c r="UZ123" s="233"/>
      <c r="VA123" s="233"/>
      <c r="VB123" s="233"/>
      <c r="VC123" s="233"/>
      <c r="VD123" s="233"/>
      <c r="VE123" s="233"/>
      <c r="VF123" s="233"/>
      <c r="VG123" s="233"/>
      <c r="VH123" s="233"/>
      <c r="VI123" s="233"/>
      <c r="VJ123" s="233"/>
      <c r="VK123" s="233"/>
      <c r="VL123" s="233"/>
      <c r="VM123" s="233"/>
      <c r="VN123" s="233"/>
      <c r="VO123" s="233"/>
      <c r="VP123" s="233"/>
      <c r="VQ123" s="233"/>
      <c r="VR123" s="233"/>
      <c r="VS123" s="233"/>
      <c r="VT123" s="233"/>
      <c r="VU123" s="233"/>
      <c r="VV123" s="233"/>
      <c r="VW123" s="233"/>
      <c r="VX123" s="233"/>
      <c r="VY123" s="233"/>
      <c r="VZ123" s="233"/>
      <c r="WA123" s="233"/>
      <c r="WB123" s="233"/>
      <c r="WC123" s="233"/>
      <c r="WD123" s="233"/>
      <c r="WE123" s="233"/>
      <c r="WF123" s="233"/>
      <c r="WG123" s="233"/>
      <c r="WH123" s="233"/>
      <c r="WI123" s="233"/>
      <c r="WJ123" s="233"/>
      <c r="WK123" s="233"/>
      <c r="WL123" s="233"/>
      <c r="WM123" s="233"/>
      <c r="WN123" s="233"/>
      <c r="WO123" s="233"/>
      <c r="WP123" s="233"/>
      <c r="WQ123" s="233"/>
      <c r="WR123" s="233"/>
      <c r="WS123" s="233"/>
      <c r="WT123" s="233"/>
      <c r="WU123" s="233"/>
      <c r="WV123" s="233"/>
      <c r="WW123" s="233"/>
      <c r="WX123" s="233"/>
      <c r="WY123" s="233"/>
      <c r="WZ123" s="233"/>
      <c r="XA123" s="233"/>
      <c r="XB123" s="233"/>
      <c r="XC123" s="233"/>
      <c r="XD123" s="233"/>
      <c r="XE123" s="233"/>
      <c r="XF123" s="233"/>
      <c r="XG123" s="233"/>
      <c r="XH123" s="233"/>
      <c r="XI123" s="233"/>
      <c r="XJ123" s="233"/>
      <c r="XK123" s="233"/>
      <c r="XL123" s="233"/>
      <c r="XM123" s="233"/>
      <c r="XN123" s="233"/>
      <c r="XO123" s="233"/>
      <c r="XP123" s="233"/>
      <c r="XQ123" s="233"/>
      <c r="XR123" s="233"/>
      <c r="XS123" s="233"/>
      <c r="XT123" s="233"/>
      <c r="XU123" s="233"/>
      <c r="XV123" s="233"/>
      <c r="XW123" s="233"/>
      <c r="XX123" s="233"/>
      <c r="XY123" s="233"/>
      <c r="XZ123" s="233"/>
      <c r="YA123" s="233"/>
      <c r="YB123" s="233"/>
      <c r="YC123" s="233"/>
      <c r="YD123" s="233"/>
      <c r="YE123" s="233"/>
      <c r="YF123" s="233"/>
      <c r="YG123" s="233"/>
      <c r="YH123" s="233"/>
      <c r="YI123" s="233"/>
      <c r="YJ123" s="233"/>
      <c r="YK123" s="233"/>
      <c r="YL123" s="233"/>
      <c r="YM123" s="233"/>
      <c r="YN123" s="233"/>
      <c r="YO123" s="233"/>
      <c r="YP123" s="233"/>
      <c r="YQ123" s="233"/>
      <c r="YR123" s="233"/>
      <c r="YS123" s="233"/>
      <c r="YT123" s="233"/>
      <c r="YU123" s="233"/>
      <c r="YV123" s="233"/>
      <c r="YW123" s="233"/>
      <c r="YX123" s="233"/>
      <c r="YY123" s="233"/>
      <c r="YZ123" s="233"/>
      <c r="ZA123" s="233"/>
      <c r="ZB123" s="233"/>
      <c r="ZC123" s="233"/>
      <c r="ZD123" s="233"/>
      <c r="ZE123" s="233"/>
      <c r="ZF123" s="233"/>
      <c r="ZG123" s="233"/>
      <c r="ZH123" s="233"/>
      <c r="ZI123" s="233"/>
      <c r="ZJ123" s="233"/>
      <c r="ZK123" s="233"/>
      <c r="ZL123" s="233"/>
      <c r="ZM123" s="233"/>
      <c r="ZN123" s="233"/>
      <c r="ZO123" s="233"/>
      <c r="ZP123" s="233"/>
      <c r="ZQ123" s="233"/>
      <c r="ZR123" s="233"/>
      <c r="ZS123" s="233"/>
      <c r="ZT123" s="233"/>
      <c r="ZU123" s="233"/>
      <c r="ZV123" s="233"/>
      <c r="ZW123" s="233"/>
      <c r="ZX123" s="233"/>
      <c r="ZY123" s="233"/>
      <c r="ZZ123" s="233"/>
      <c r="AAA123" s="233"/>
      <c r="AAB123" s="233"/>
      <c r="AAC123" s="233"/>
      <c r="AAD123" s="233"/>
      <c r="AAE123" s="233"/>
      <c r="AAF123" s="233"/>
      <c r="AAG123" s="233"/>
      <c r="AAH123" s="233"/>
      <c r="AAI123" s="233"/>
      <c r="AAJ123" s="233"/>
      <c r="AAK123" s="233"/>
      <c r="AAL123" s="233"/>
      <c r="AAM123" s="233"/>
      <c r="AAN123" s="233"/>
      <c r="AAO123" s="233"/>
      <c r="AAP123" s="233"/>
      <c r="AAQ123" s="233"/>
      <c r="AAR123" s="233"/>
      <c r="AAS123" s="233"/>
      <c r="AAT123" s="233"/>
      <c r="AAU123" s="233"/>
      <c r="AAV123" s="233"/>
      <c r="AAW123" s="233"/>
      <c r="AAX123" s="233"/>
      <c r="AAY123" s="233"/>
      <c r="AAZ123" s="233"/>
      <c r="ABA123" s="233"/>
      <c r="ABB123" s="233"/>
      <c r="ABC123" s="233"/>
      <c r="ABD123" s="233"/>
      <c r="ABE123" s="233"/>
      <c r="ABF123" s="233"/>
      <c r="ABG123" s="233"/>
      <c r="ABH123" s="233"/>
      <c r="ABI123" s="233"/>
      <c r="ABJ123" s="233"/>
      <c r="ABK123" s="233"/>
      <c r="ABL123" s="233"/>
      <c r="ABM123" s="233"/>
      <c r="ABN123" s="233"/>
      <c r="ABO123" s="233"/>
      <c r="ABP123" s="233"/>
      <c r="ABQ123" s="233"/>
      <c r="ABR123" s="233"/>
      <c r="ABS123" s="233"/>
      <c r="ABT123" s="233"/>
      <c r="ABU123" s="233"/>
      <c r="ABV123" s="233"/>
      <c r="ABW123" s="233"/>
      <c r="ABX123" s="233"/>
      <c r="ABY123" s="233"/>
      <c r="ABZ123" s="233"/>
      <c r="ACA123" s="233"/>
      <c r="ACB123" s="233"/>
      <c r="ACC123" s="233"/>
      <c r="ACD123" s="233"/>
      <c r="ACE123" s="233"/>
      <c r="ACF123" s="233"/>
      <c r="ACG123" s="233"/>
      <c r="ACH123" s="233"/>
      <c r="ACI123" s="233"/>
      <c r="ACJ123" s="233"/>
      <c r="ACK123" s="233"/>
      <c r="ACL123" s="233"/>
      <c r="ACM123" s="233"/>
      <c r="ACN123" s="233"/>
      <c r="ACO123" s="233"/>
      <c r="ACP123" s="233"/>
      <c r="ACQ123" s="233"/>
      <c r="ACR123" s="233"/>
      <c r="ACS123" s="233"/>
      <c r="ACT123" s="233"/>
      <c r="ACU123" s="233"/>
      <c r="ACV123" s="233"/>
      <c r="ACW123" s="233"/>
      <c r="ACX123" s="233"/>
      <c r="ACY123" s="233"/>
      <c r="ACZ123" s="233"/>
      <c r="ADA123" s="233"/>
      <c r="ADB123" s="233"/>
      <c r="ADC123" s="233"/>
      <c r="ADD123" s="233"/>
      <c r="ADE123" s="233"/>
      <c r="ADF123" s="233"/>
      <c r="ADG123" s="233"/>
      <c r="ADH123" s="233"/>
      <c r="ADI123" s="233"/>
      <c r="ADJ123" s="233"/>
      <c r="ADK123" s="233"/>
      <c r="ADL123" s="233"/>
      <c r="ADM123" s="233"/>
      <c r="ADN123" s="233"/>
      <c r="ADO123" s="233"/>
      <c r="ADP123" s="233"/>
      <c r="ADQ123" s="233"/>
      <c r="ADR123" s="233"/>
      <c r="ADS123" s="233"/>
      <c r="ADT123" s="233"/>
      <c r="ADU123" s="233"/>
      <c r="ADV123" s="233"/>
      <c r="ADW123" s="233"/>
      <c r="ADX123" s="233"/>
      <c r="ADY123" s="233"/>
      <c r="ADZ123" s="233"/>
      <c r="AEA123" s="233"/>
      <c r="AEB123" s="233"/>
      <c r="AEC123" s="233"/>
      <c r="AED123" s="233"/>
      <c r="AEE123" s="233"/>
      <c r="AEF123" s="233"/>
      <c r="AEG123" s="233"/>
      <c r="AEH123" s="233"/>
      <c r="AEI123" s="233"/>
      <c r="AEJ123" s="233"/>
      <c r="AEK123" s="233"/>
      <c r="AEL123" s="233"/>
      <c r="AEM123" s="233"/>
      <c r="AEN123" s="233"/>
      <c r="AEO123" s="233"/>
      <c r="AEP123" s="233"/>
      <c r="AEQ123" s="233"/>
      <c r="AER123" s="233"/>
      <c r="AES123" s="233"/>
      <c r="AET123" s="233"/>
      <c r="AEU123" s="233"/>
      <c r="AEV123" s="233"/>
      <c r="AEW123" s="233"/>
      <c r="AEX123" s="233"/>
      <c r="AEY123" s="233"/>
      <c r="AEZ123" s="233"/>
      <c r="AFA123" s="233"/>
      <c r="AFB123" s="233"/>
      <c r="AFC123" s="233"/>
      <c r="AFD123" s="233"/>
      <c r="AFE123" s="233"/>
      <c r="AFF123" s="233"/>
      <c r="AFG123" s="233"/>
      <c r="AFH123" s="233"/>
      <c r="AFI123" s="233"/>
      <c r="AFJ123" s="233"/>
      <c r="AFK123" s="233"/>
      <c r="AFL123" s="233"/>
      <c r="AFM123" s="233"/>
      <c r="AFN123" s="233"/>
      <c r="AFO123" s="233"/>
      <c r="AFP123" s="233"/>
      <c r="AFQ123" s="233"/>
      <c r="AFR123" s="233"/>
      <c r="AFS123" s="233"/>
      <c r="AFT123" s="233"/>
      <c r="AFU123" s="233"/>
      <c r="AFV123" s="233"/>
      <c r="AFW123" s="233"/>
      <c r="AFX123" s="233"/>
      <c r="AFY123" s="233"/>
      <c r="AFZ123" s="233"/>
      <c r="AGA123" s="233"/>
      <c r="AGB123" s="233"/>
      <c r="AGC123" s="233"/>
      <c r="AGD123" s="233"/>
      <c r="AGE123" s="233"/>
      <c r="AGF123" s="233"/>
      <c r="AGG123" s="233"/>
      <c r="AGH123" s="233"/>
      <c r="AGI123" s="233"/>
      <c r="AGJ123" s="233"/>
      <c r="AGK123" s="233"/>
      <c r="AGL123" s="233"/>
      <c r="AGM123" s="233"/>
      <c r="AGN123" s="233"/>
      <c r="AGO123" s="233"/>
      <c r="AGP123" s="233"/>
      <c r="AGQ123" s="233"/>
      <c r="AGR123" s="233"/>
      <c r="AGS123" s="233"/>
      <c r="AGT123" s="233"/>
      <c r="AGU123" s="233"/>
      <c r="AGV123" s="233"/>
      <c r="AGW123" s="233"/>
      <c r="AGX123" s="233"/>
      <c r="AGY123" s="233"/>
      <c r="AGZ123" s="233"/>
      <c r="AHA123" s="233"/>
      <c r="AHB123" s="233"/>
      <c r="AHC123" s="233"/>
      <c r="AHD123" s="233"/>
      <c r="AHE123" s="233"/>
      <c r="AHF123" s="233"/>
      <c r="AHG123" s="233"/>
      <c r="AHH123" s="233"/>
      <c r="AHI123" s="233"/>
      <c r="AHJ123" s="233"/>
      <c r="AHK123" s="233"/>
      <c r="AHL123" s="233"/>
      <c r="AHM123" s="233"/>
      <c r="AHN123" s="233"/>
      <c r="AHO123" s="233"/>
      <c r="AHP123" s="233"/>
      <c r="AHQ123" s="233"/>
      <c r="AHR123" s="233"/>
      <c r="AHS123" s="233"/>
      <c r="AHT123" s="233"/>
      <c r="AHU123" s="233"/>
      <c r="AHV123" s="233"/>
      <c r="AHW123" s="233"/>
      <c r="AHX123" s="233"/>
      <c r="AHY123" s="233"/>
      <c r="AHZ123" s="233"/>
      <c r="AIA123" s="233"/>
      <c r="AIB123" s="233"/>
      <c r="AIC123" s="233"/>
      <c r="AID123" s="233"/>
      <c r="AIE123" s="233"/>
      <c r="AIF123" s="233"/>
      <c r="AIG123" s="233"/>
      <c r="AIH123" s="233"/>
      <c r="AII123" s="233"/>
      <c r="AIJ123" s="233"/>
      <c r="AIK123" s="233"/>
      <c r="AIL123" s="233"/>
      <c r="AIM123" s="233"/>
      <c r="AIN123" s="233"/>
      <c r="AIO123" s="233"/>
      <c r="AIP123" s="233"/>
      <c r="AIQ123" s="233"/>
      <c r="AIR123" s="233"/>
      <c r="AIS123" s="233"/>
      <c r="AIT123" s="233"/>
      <c r="AIU123" s="233"/>
      <c r="AIV123" s="233"/>
      <c r="AIW123" s="233"/>
      <c r="AIX123" s="233"/>
      <c r="AIY123" s="233"/>
      <c r="AIZ123" s="233"/>
      <c r="AJA123" s="233"/>
      <c r="AJB123" s="233"/>
      <c r="AJC123" s="233"/>
      <c r="AJD123" s="233"/>
      <c r="AJE123" s="233"/>
      <c r="AJF123" s="233"/>
      <c r="AJG123" s="233"/>
      <c r="AJH123" s="233"/>
      <c r="AJI123" s="233"/>
      <c r="AJJ123" s="233"/>
      <c r="AJK123" s="233"/>
      <c r="AJL123" s="233"/>
      <c r="AJM123" s="233"/>
      <c r="AJN123" s="233"/>
      <c r="AJO123" s="233"/>
      <c r="AJP123" s="233"/>
      <c r="AJQ123" s="233"/>
      <c r="AJR123" s="233"/>
      <c r="AJS123" s="233"/>
      <c r="AJT123" s="233"/>
      <c r="AJU123" s="233"/>
      <c r="AJV123" s="233"/>
      <c r="AJW123" s="233"/>
      <c r="AJX123" s="233"/>
      <c r="AJY123" s="233"/>
      <c r="AJZ123" s="233"/>
      <c r="AKA123" s="233"/>
      <c r="AKB123" s="233"/>
      <c r="AKC123" s="233"/>
      <c r="AKD123" s="233"/>
      <c r="AKE123" s="233"/>
      <c r="AKF123" s="233"/>
      <c r="AKG123" s="233"/>
      <c r="AKH123" s="233"/>
      <c r="AKI123" s="233"/>
      <c r="AKJ123" s="233"/>
      <c r="AKK123" s="233"/>
      <c r="AKL123" s="233"/>
      <c r="AKM123" s="233"/>
      <c r="AKN123" s="233"/>
      <c r="AKO123" s="233"/>
      <c r="AKP123" s="233"/>
      <c r="AKQ123" s="233"/>
      <c r="AKR123" s="233"/>
      <c r="AKS123" s="233"/>
      <c r="AKT123" s="233"/>
      <c r="AKU123" s="233"/>
      <c r="AKV123" s="233"/>
      <c r="AKW123" s="233"/>
      <c r="AKX123" s="233"/>
      <c r="AKY123" s="233"/>
      <c r="AKZ123" s="233"/>
      <c r="ALA123" s="233"/>
      <c r="ALB123" s="233"/>
      <c r="ALC123" s="233"/>
      <c r="ALD123" s="233"/>
      <c r="ALE123" s="233"/>
      <c r="ALF123" s="233"/>
      <c r="ALG123" s="233"/>
      <c r="ALH123" s="233"/>
      <c r="ALI123" s="233"/>
      <c r="ALJ123" s="233"/>
      <c r="ALK123" s="233"/>
      <c r="ALL123" s="233"/>
      <c r="ALM123" s="233"/>
      <c r="ALN123" s="233"/>
      <c r="ALO123" s="233"/>
      <c r="ALP123" s="233"/>
      <c r="ALQ123" s="233"/>
      <c r="ALR123" s="233"/>
      <c r="ALS123" s="233"/>
    </row>
    <row r="124" spans="1:1007" ht="63.75" customHeight="1" x14ac:dyDescent="0.2">
      <c r="A124" s="402">
        <v>8</v>
      </c>
      <c r="B124" s="403" t="s">
        <v>203</v>
      </c>
      <c r="C124" s="757"/>
      <c r="D124" s="400">
        <f t="shared" si="12"/>
        <v>0</v>
      </c>
      <c r="E124" s="752"/>
      <c r="F124" s="362">
        <f t="shared" si="16"/>
        <v>0</v>
      </c>
      <c r="G124" s="362">
        <f t="shared" si="17"/>
        <v>0</v>
      </c>
      <c r="H124" s="362">
        <f t="shared" si="15"/>
        <v>0</v>
      </c>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233"/>
      <c r="AE124" s="233"/>
      <c r="AF124" s="233"/>
      <c r="AG124" s="233"/>
      <c r="AH124" s="233"/>
      <c r="AI124" s="233"/>
      <c r="AJ124" s="233"/>
      <c r="AK124" s="233"/>
      <c r="AL124" s="233"/>
      <c r="AM124" s="233"/>
      <c r="AN124" s="233"/>
      <c r="AO124" s="233"/>
      <c r="AP124" s="233"/>
      <c r="AQ124" s="233"/>
      <c r="AR124" s="233"/>
      <c r="AS124" s="233"/>
      <c r="AT124" s="233"/>
      <c r="AU124" s="233"/>
      <c r="AV124" s="233"/>
      <c r="AW124" s="233"/>
      <c r="AX124" s="233"/>
      <c r="AY124" s="233"/>
      <c r="AZ124" s="233"/>
      <c r="BA124" s="233"/>
      <c r="BB124" s="233"/>
      <c r="BC124" s="233"/>
      <c r="BD124" s="233"/>
      <c r="BE124" s="233"/>
      <c r="BF124" s="233"/>
      <c r="BG124" s="233"/>
      <c r="BH124" s="233"/>
      <c r="BI124" s="233"/>
      <c r="BJ124" s="233"/>
      <c r="BK124" s="233"/>
      <c r="BL124" s="233"/>
      <c r="BM124" s="233"/>
      <c r="BN124" s="233"/>
      <c r="BO124" s="233"/>
      <c r="BP124" s="233"/>
      <c r="BQ124" s="233"/>
      <c r="BR124" s="233"/>
      <c r="BS124" s="233"/>
      <c r="BT124" s="233"/>
      <c r="BU124" s="233"/>
      <c r="BV124" s="233"/>
      <c r="BW124" s="233"/>
      <c r="BX124" s="233"/>
      <c r="BY124" s="233"/>
      <c r="BZ124" s="233"/>
      <c r="CA124" s="233"/>
      <c r="CB124" s="233"/>
      <c r="CC124" s="233"/>
      <c r="CD124" s="233"/>
      <c r="CE124" s="233"/>
      <c r="CF124" s="233"/>
      <c r="CG124" s="233"/>
      <c r="CH124" s="233"/>
      <c r="CI124" s="233"/>
      <c r="CJ124" s="233"/>
      <c r="CK124" s="233"/>
      <c r="CL124" s="233"/>
      <c r="CM124" s="233"/>
      <c r="CN124" s="233"/>
      <c r="CO124" s="233"/>
      <c r="CP124" s="233"/>
      <c r="CQ124" s="233"/>
      <c r="CR124" s="233"/>
      <c r="CS124" s="233"/>
      <c r="CT124" s="233"/>
      <c r="CU124" s="233"/>
      <c r="CV124" s="233"/>
      <c r="CW124" s="233"/>
      <c r="CX124" s="233"/>
      <c r="CY124" s="233"/>
      <c r="CZ124" s="233"/>
      <c r="DA124" s="233"/>
      <c r="DB124" s="233"/>
      <c r="DC124" s="233"/>
      <c r="DD124" s="233"/>
      <c r="DE124" s="233"/>
      <c r="DF124" s="233"/>
      <c r="DG124" s="233"/>
      <c r="DH124" s="233"/>
      <c r="DI124" s="233"/>
      <c r="DJ124" s="233"/>
      <c r="DK124" s="233"/>
      <c r="DL124" s="233"/>
      <c r="DM124" s="233"/>
      <c r="DN124" s="233"/>
      <c r="DO124" s="233"/>
      <c r="DP124" s="233"/>
      <c r="DQ124" s="233"/>
      <c r="DR124" s="233"/>
      <c r="DS124" s="233"/>
      <c r="DT124" s="233"/>
      <c r="DU124" s="233"/>
      <c r="DV124" s="233"/>
      <c r="DW124" s="233"/>
      <c r="DX124" s="233"/>
      <c r="DY124" s="233"/>
      <c r="DZ124" s="233"/>
      <c r="EA124" s="233"/>
      <c r="EB124" s="233"/>
      <c r="EC124" s="233"/>
      <c r="ED124" s="233"/>
      <c r="EE124" s="233"/>
      <c r="EF124" s="233"/>
      <c r="EG124" s="233"/>
      <c r="EH124" s="233"/>
      <c r="EI124" s="233"/>
      <c r="EJ124" s="233"/>
      <c r="EK124" s="233"/>
      <c r="EL124" s="233"/>
      <c r="EM124" s="233"/>
      <c r="EN124" s="233"/>
      <c r="EO124" s="233"/>
      <c r="EP124" s="233"/>
      <c r="EQ124" s="233"/>
      <c r="ER124" s="233"/>
      <c r="ES124" s="233"/>
      <c r="ET124" s="233"/>
      <c r="EU124" s="233"/>
      <c r="EV124" s="233"/>
      <c r="EW124" s="233"/>
      <c r="EX124" s="233"/>
      <c r="EY124" s="233"/>
      <c r="EZ124" s="233"/>
      <c r="FA124" s="233"/>
      <c r="FB124" s="233"/>
      <c r="FC124" s="233"/>
      <c r="FD124" s="233"/>
      <c r="FE124" s="233"/>
      <c r="FF124" s="233"/>
      <c r="FG124" s="233"/>
      <c r="FH124" s="233"/>
      <c r="FI124" s="233"/>
      <c r="FJ124" s="233"/>
      <c r="FK124" s="233"/>
      <c r="FL124" s="233"/>
      <c r="FM124" s="233"/>
      <c r="FN124" s="233"/>
      <c r="FO124" s="233"/>
      <c r="FP124" s="233"/>
      <c r="FQ124" s="233"/>
      <c r="FR124" s="233"/>
      <c r="FS124" s="233"/>
      <c r="FT124" s="233"/>
      <c r="FU124" s="233"/>
      <c r="FV124" s="233"/>
      <c r="FW124" s="233"/>
      <c r="FX124" s="233"/>
      <c r="FY124" s="233"/>
      <c r="FZ124" s="233"/>
      <c r="GA124" s="233"/>
      <c r="GB124" s="233"/>
      <c r="GC124" s="233"/>
      <c r="GD124" s="233"/>
      <c r="GE124" s="233"/>
      <c r="GF124" s="233"/>
      <c r="GG124" s="233"/>
      <c r="GH124" s="233"/>
      <c r="GI124" s="233"/>
      <c r="GJ124" s="233"/>
      <c r="GK124" s="233"/>
      <c r="GL124" s="233"/>
      <c r="GM124" s="233"/>
      <c r="GN124" s="233"/>
      <c r="GO124" s="233"/>
      <c r="GP124" s="233"/>
      <c r="GQ124" s="233"/>
      <c r="GR124" s="233"/>
      <c r="GS124" s="233"/>
      <c r="GT124" s="233"/>
      <c r="GU124" s="233"/>
      <c r="GV124" s="233"/>
      <c r="GW124" s="233"/>
      <c r="GX124" s="233"/>
      <c r="GY124" s="233"/>
      <c r="GZ124" s="233"/>
      <c r="HA124" s="233"/>
      <c r="HB124" s="233"/>
      <c r="HC124" s="233"/>
      <c r="HD124" s="233"/>
      <c r="HE124" s="233"/>
      <c r="HF124" s="233"/>
      <c r="HG124" s="233"/>
      <c r="HH124" s="233"/>
      <c r="HI124" s="233"/>
      <c r="HJ124" s="233"/>
      <c r="HK124" s="233"/>
      <c r="HL124" s="233"/>
      <c r="HM124" s="233"/>
      <c r="HN124" s="233"/>
      <c r="HO124" s="233"/>
      <c r="HP124" s="233"/>
      <c r="HQ124" s="233"/>
      <c r="HR124" s="233"/>
      <c r="HS124" s="233"/>
      <c r="HT124" s="233"/>
      <c r="HU124" s="233"/>
      <c r="HV124" s="233"/>
      <c r="HW124" s="233"/>
      <c r="HX124" s="233"/>
      <c r="HY124" s="233"/>
      <c r="HZ124" s="233"/>
      <c r="IA124" s="233"/>
      <c r="IB124" s="233"/>
      <c r="IC124" s="233"/>
      <c r="ID124" s="233"/>
      <c r="IE124" s="233"/>
      <c r="IF124" s="233"/>
      <c r="IG124" s="233"/>
      <c r="IH124" s="233"/>
      <c r="II124" s="233"/>
      <c r="IJ124" s="233"/>
      <c r="IK124" s="233"/>
      <c r="IL124" s="233"/>
      <c r="IM124" s="233"/>
      <c r="IN124" s="233"/>
      <c r="IO124" s="233"/>
      <c r="IP124" s="233"/>
      <c r="IQ124" s="233"/>
      <c r="IR124" s="233"/>
      <c r="IS124" s="233"/>
      <c r="IT124" s="233"/>
      <c r="IU124" s="233"/>
      <c r="IV124" s="233"/>
      <c r="IW124" s="233"/>
      <c r="IX124" s="233"/>
      <c r="IY124" s="233"/>
      <c r="IZ124" s="233"/>
      <c r="JA124" s="233"/>
      <c r="JB124" s="233"/>
      <c r="JC124" s="233"/>
      <c r="JD124" s="233"/>
      <c r="JE124" s="233"/>
      <c r="JF124" s="233"/>
      <c r="JG124" s="233"/>
      <c r="JH124" s="233"/>
      <c r="JI124" s="233"/>
      <c r="JJ124" s="233"/>
      <c r="JK124" s="233"/>
      <c r="JL124" s="233"/>
      <c r="JM124" s="233"/>
      <c r="JN124" s="233"/>
      <c r="JO124" s="233"/>
      <c r="JP124" s="233"/>
      <c r="JQ124" s="233"/>
      <c r="JR124" s="233"/>
      <c r="JS124" s="233"/>
      <c r="JT124" s="233"/>
      <c r="JU124" s="233"/>
      <c r="JV124" s="233"/>
      <c r="JW124" s="233"/>
      <c r="JX124" s="233"/>
      <c r="JY124" s="233"/>
      <c r="JZ124" s="233"/>
      <c r="KA124" s="233"/>
      <c r="KB124" s="233"/>
      <c r="KC124" s="233"/>
      <c r="KD124" s="233"/>
      <c r="KE124" s="233"/>
      <c r="KF124" s="233"/>
      <c r="KG124" s="233"/>
      <c r="KH124" s="233"/>
      <c r="KI124" s="233"/>
      <c r="KJ124" s="233"/>
      <c r="KK124" s="233"/>
      <c r="KL124" s="233"/>
      <c r="KM124" s="233"/>
      <c r="KN124" s="233"/>
      <c r="KO124" s="233"/>
      <c r="KP124" s="233"/>
      <c r="KQ124" s="233"/>
      <c r="KR124" s="233"/>
      <c r="KS124" s="233"/>
      <c r="KT124" s="233"/>
      <c r="KU124" s="233"/>
      <c r="KV124" s="233"/>
      <c r="KW124" s="233"/>
      <c r="KX124" s="233"/>
      <c r="KY124" s="233"/>
      <c r="KZ124" s="233"/>
      <c r="LA124" s="233"/>
      <c r="LB124" s="233"/>
      <c r="LC124" s="233"/>
      <c r="LD124" s="233"/>
      <c r="LE124" s="233"/>
      <c r="LF124" s="233"/>
      <c r="LG124" s="233"/>
      <c r="LH124" s="233"/>
      <c r="LI124" s="233"/>
      <c r="LJ124" s="233"/>
      <c r="LK124" s="233"/>
      <c r="LL124" s="233"/>
      <c r="LM124" s="233"/>
      <c r="LN124" s="233"/>
      <c r="LO124" s="233"/>
      <c r="LP124" s="233"/>
      <c r="LQ124" s="233"/>
      <c r="LR124" s="233"/>
      <c r="LS124" s="233"/>
      <c r="LT124" s="233"/>
      <c r="LU124" s="233"/>
      <c r="LV124" s="233"/>
      <c r="LW124" s="233"/>
      <c r="LX124" s="233"/>
      <c r="LY124" s="233"/>
      <c r="LZ124" s="233"/>
      <c r="MA124" s="233"/>
      <c r="MB124" s="233"/>
      <c r="MC124" s="233"/>
      <c r="MD124" s="233"/>
      <c r="ME124" s="233"/>
      <c r="MF124" s="233"/>
      <c r="MG124" s="233"/>
      <c r="MH124" s="233"/>
      <c r="MI124" s="233"/>
      <c r="MJ124" s="233"/>
      <c r="MK124" s="233"/>
      <c r="ML124" s="233"/>
      <c r="MM124" s="233"/>
      <c r="MN124" s="233"/>
      <c r="MO124" s="233"/>
      <c r="MP124" s="233"/>
      <c r="MQ124" s="233"/>
      <c r="MR124" s="233"/>
      <c r="MS124" s="233"/>
      <c r="MT124" s="233"/>
      <c r="MU124" s="233"/>
      <c r="MV124" s="233"/>
      <c r="MW124" s="233"/>
      <c r="MX124" s="233"/>
      <c r="MY124" s="233"/>
      <c r="MZ124" s="233"/>
      <c r="NA124" s="233"/>
      <c r="NB124" s="233"/>
      <c r="NC124" s="233"/>
      <c r="ND124" s="233"/>
      <c r="NE124" s="233"/>
      <c r="NF124" s="233"/>
      <c r="NG124" s="233"/>
      <c r="NH124" s="233"/>
      <c r="NI124" s="233"/>
      <c r="NJ124" s="233"/>
      <c r="NK124" s="233"/>
      <c r="NL124" s="233"/>
      <c r="NM124" s="233"/>
      <c r="NN124" s="233"/>
      <c r="NO124" s="233"/>
      <c r="NP124" s="233"/>
      <c r="NQ124" s="233"/>
      <c r="NR124" s="233"/>
      <c r="NS124" s="233"/>
      <c r="NT124" s="233"/>
      <c r="NU124" s="233"/>
      <c r="NV124" s="233"/>
      <c r="NW124" s="233"/>
      <c r="NX124" s="233"/>
      <c r="NY124" s="233"/>
      <c r="NZ124" s="233"/>
      <c r="OA124" s="233"/>
      <c r="OB124" s="233"/>
      <c r="OC124" s="233"/>
      <c r="OD124" s="233"/>
      <c r="OE124" s="233"/>
      <c r="OF124" s="233"/>
      <c r="OG124" s="233"/>
      <c r="OH124" s="233"/>
      <c r="OI124" s="233"/>
      <c r="OJ124" s="233"/>
      <c r="OK124" s="233"/>
      <c r="OL124" s="233"/>
      <c r="OM124" s="233"/>
      <c r="ON124" s="233"/>
      <c r="OO124" s="233"/>
      <c r="OP124" s="233"/>
      <c r="OQ124" s="233"/>
      <c r="OR124" s="233"/>
      <c r="OS124" s="233"/>
      <c r="OT124" s="233"/>
      <c r="OU124" s="233"/>
      <c r="OV124" s="233"/>
      <c r="OW124" s="233"/>
      <c r="OX124" s="233"/>
      <c r="OY124" s="233"/>
      <c r="OZ124" s="233"/>
      <c r="PA124" s="233"/>
      <c r="PB124" s="233"/>
      <c r="PC124" s="233"/>
      <c r="PD124" s="233"/>
      <c r="PE124" s="233"/>
      <c r="PF124" s="233"/>
      <c r="PG124" s="233"/>
      <c r="PH124" s="233"/>
      <c r="PI124" s="233"/>
      <c r="PJ124" s="233"/>
      <c r="PK124" s="233"/>
      <c r="PL124" s="233"/>
      <c r="PM124" s="233"/>
      <c r="PN124" s="233"/>
      <c r="PO124" s="233"/>
      <c r="PP124" s="233"/>
      <c r="PQ124" s="233"/>
      <c r="PR124" s="233"/>
      <c r="PS124" s="233"/>
      <c r="PT124" s="233"/>
      <c r="PU124" s="233"/>
      <c r="PV124" s="233"/>
      <c r="PW124" s="233"/>
      <c r="PX124" s="233"/>
      <c r="PY124" s="233"/>
      <c r="PZ124" s="233"/>
      <c r="QA124" s="233"/>
      <c r="QB124" s="233"/>
      <c r="QC124" s="233"/>
      <c r="QD124" s="233"/>
      <c r="QE124" s="233"/>
      <c r="QF124" s="233"/>
      <c r="QG124" s="233"/>
      <c r="QH124" s="233"/>
      <c r="QI124" s="233"/>
      <c r="QJ124" s="233"/>
      <c r="QK124" s="233"/>
      <c r="QL124" s="233"/>
      <c r="QM124" s="233"/>
      <c r="QN124" s="233"/>
      <c r="QO124" s="233"/>
      <c r="QP124" s="233"/>
      <c r="QQ124" s="233"/>
      <c r="QR124" s="233"/>
      <c r="QS124" s="233"/>
      <c r="QT124" s="233"/>
      <c r="QU124" s="233"/>
      <c r="QV124" s="233"/>
      <c r="QW124" s="233"/>
      <c r="QX124" s="233"/>
      <c r="QY124" s="233"/>
      <c r="QZ124" s="233"/>
      <c r="RA124" s="233"/>
      <c r="RB124" s="233"/>
      <c r="RC124" s="233"/>
      <c r="RD124" s="233"/>
      <c r="RE124" s="233"/>
      <c r="RF124" s="233"/>
      <c r="RG124" s="233"/>
      <c r="RH124" s="233"/>
      <c r="RI124" s="233"/>
      <c r="RJ124" s="233"/>
      <c r="RK124" s="233"/>
      <c r="RL124" s="233"/>
      <c r="RM124" s="233"/>
      <c r="RN124" s="233"/>
      <c r="RO124" s="233"/>
      <c r="RP124" s="233"/>
      <c r="RQ124" s="233"/>
      <c r="RR124" s="233"/>
      <c r="RS124" s="233"/>
      <c r="RT124" s="233"/>
      <c r="RU124" s="233"/>
      <c r="RV124" s="233"/>
      <c r="RW124" s="233"/>
      <c r="RX124" s="233"/>
      <c r="RY124" s="233"/>
      <c r="RZ124" s="233"/>
      <c r="SA124" s="233"/>
      <c r="SB124" s="233"/>
      <c r="SC124" s="233"/>
      <c r="SD124" s="233"/>
      <c r="SE124" s="233"/>
      <c r="SF124" s="233"/>
      <c r="SG124" s="233"/>
      <c r="SH124" s="233"/>
      <c r="SI124" s="233"/>
      <c r="SJ124" s="233"/>
      <c r="SK124" s="233"/>
      <c r="SL124" s="233"/>
      <c r="SM124" s="233"/>
      <c r="SN124" s="233"/>
      <c r="SO124" s="233"/>
      <c r="SP124" s="233"/>
      <c r="SQ124" s="233"/>
      <c r="SR124" s="233"/>
      <c r="SS124" s="233"/>
      <c r="ST124" s="233"/>
      <c r="SU124" s="233"/>
      <c r="SV124" s="233"/>
      <c r="SW124" s="233"/>
      <c r="SX124" s="233"/>
      <c r="SY124" s="233"/>
      <c r="SZ124" s="233"/>
      <c r="TA124" s="233"/>
      <c r="TB124" s="233"/>
      <c r="TC124" s="233"/>
      <c r="TD124" s="233"/>
      <c r="TE124" s="233"/>
      <c r="TF124" s="233"/>
      <c r="TG124" s="233"/>
      <c r="TH124" s="233"/>
      <c r="TI124" s="233"/>
      <c r="TJ124" s="233"/>
      <c r="TK124" s="233"/>
      <c r="TL124" s="233"/>
      <c r="TM124" s="233"/>
      <c r="TN124" s="233"/>
      <c r="TO124" s="233"/>
      <c r="TP124" s="233"/>
      <c r="TQ124" s="233"/>
      <c r="TR124" s="233"/>
      <c r="TS124" s="233"/>
      <c r="TT124" s="233"/>
      <c r="TU124" s="233"/>
      <c r="TV124" s="233"/>
      <c r="TW124" s="233"/>
      <c r="TX124" s="233"/>
      <c r="TY124" s="233"/>
      <c r="TZ124" s="233"/>
      <c r="UA124" s="233"/>
      <c r="UB124" s="233"/>
      <c r="UC124" s="233"/>
      <c r="UD124" s="233"/>
      <c r="UE124" s="233"/>
      <c r="UF124" s="233"/>
      <c r="UG124" s="233"/>
      <c r="UH124" s="233"/>
      <c r="UI124" s="233"/>
      <c r="UJ124" s="233"/>
      <c r="UK124" s="233"/>
      <c r="UL124" s="233"/>
      <c r="UM124" s="233"/>
      <c r="UN124" s="233"/>
      <c r="UO124" s="233"/>
      <c r="UP124" s="233"/>
      <c r="UQ124" s="233"/>
      <c r="UR124" s="233"/>
      <c r="US124" s="233"/>
      <c r="UT124" s="233"/>
      <c r="UU124" s="233"/>
      <c r="UV124" s="233"/>
      <c r="UW124" s="233"/>
      <c r="UX124" s="233"/>
      <c r="UY124" s="233"/>
      <c r="UZ124" s="233"/>
      <c r="VA124" s="233"/>
      <c r="VB124" s="233"/>
      <c r="VC124" s="233"/>
      <c r="VD124" s="233"/>
      <c r="VE124" s="233"/>
      <c r="VF124" s="233"/>
      <c r="VG124" s="233"/>
      <c r="VH124" s="233"/>
      <c r="VI124" s="233"/>
      <c r="VJ124" s="233"/>
      <c r="VK124" s="233"/>
      <c r="VL124" s="233"/>
      <c r="VM124" s="233"/>
      <c r="VN124" s="233"/>
      <c r="VO124" s="233"/>
      <c r="VP124" s="233"/>
      <c r="VQ124" s="233"/>
      <c r="VR124" s="233"/>
      <c r="VS124" s="233"/>
      <c r="VT124" s="233"/>
      <c r="VU124" s="233"/>
      <c r="VV124" s="233"/>
      <c r="VW124" s="233"/>
      <c r="VX124" s="233"/>
      <c r="VY124" s="233"/>
      <c r="VZ124" s="233"/>
      <c r="WA124" s="233"/>
      <c r="WB124" s="233"/>
      <c r="WC124" s="233"/>
      <c r="WD124" s="233"/>
      <c r="WE124" s="233"/>
      <c r="WF124" s="233"/>
      <c r="WG124" s="233"/>
      <c r="WH124" s="233"/>
      <c r="WI124" s="233"/>
      <c r="WJ124" s="233"/>
      <c r="WK124" s="233"/>
      <c r="WL124" s="233"/>
      <c r="WM124" s="233"/>
      <c r="WN124" s="233"/>
      <c r="WO124" s="233"/>
      <c r="WP124" s="233"/>
      <c r="WQ124" s="233"/>
      <c r="WR124" s="233"/>
      <c r="WS124" s="233"/>
      <c r="WT124" s="233"/>
      <c r="WU124" s="233"/>
      <c r="WV124" s="233"/>
      <c r="WW124" s="233"/>
      <c r="WX124" s="233"/>
      <c r="WY124" s="233"/>
      <c r="WZ124" s="233"/>
      <c r="XA124" s="233"/>
      <c r="XB124" s="233"/>
      <c r="XC124" s="233"/>
      <c r="XD124" s="233"/>
      <c r="XE124" s="233"/>
      <c r="XF124" s="233"/>
      <c r="XG124" s="233"/>
      <c r="XH124" s="233"/>
      <c r="XI124" s="233"/>
      <c r="XJ124" s="233"/>
      <c r="XK124" s="233"/>
      <c r="XL124" s="233"/>
      <c r="XM124" s="233"/>
      <c r="XN124" s="233"/>
      <c r="XO124" s="233"/>
      <c r="XP124" s="233"/>
      <c r="XQ124" s="233"/>
      <c r="XR124" s="233"/>
      <c r="XS124" s="233"/>
      <c r="XT124" s="233"/>
      <c r="XU124" s="233"/>
      <c r="XV124" s="233"/>
      <c r="XW124" s="233"/>
      <c r="XX124" s="233"/>
      <c r="XY124" s="233"/>
      <c r="XZ124" s="233"/>
      <c r="YA124" s="233"/>
      <c r="YB124" s="233"/>
      <c r="YC124" s="233"/>
      <c r="YD124" s="233"/>
      <c r="YE124" s="233"/>
      <c r="YF124" s="233"/>
      <c r="YG124" s="233"/>
      <c r="YH124" s="233"/>
      <c r="YI124" s="233"/>
      <c r="YJ124" s="233"/>
      <c r="YK124" s="233"/>
      <c r="YL124" s="233"/>
      <c r="YM124" s="233"/>
      <c r="YN124" s="233"/>
      <c r="YO124" s="233"/>
      <c r="YP124" s="233"/>
      <c r="YQ124" s="233"/>
      <c r="YR124" s="233"/>
      <c r="YS124" s="233"/>
      <c r="YT124" s="233"/>
      <c r="YU124" s="233"/>
      <c r="YV124" s="233"/>
      <c r="YW124" s="233"/>
      <c r="YX124" s="233"/>
      <c r="YY124" s="233"/>
      <c r="YZ124" s="233"/>
      <c r="ZA124" s="233"/>
      <c r="ZB124" s="233"/>
      <c r="ZC124" s="233"/>
      <c r="ZD124" s="233"/>
      <c r="ZE124" s="233"/>
      <c r="ZF124" s="233"/>
      <c r="ZG124" s="233"/>
      <c r="ZH124" s="233"/>
      <c r="ZI124" s="233"/>
      <c r="ZJ124" s="233"/>
      <c r="ZK124" s="233"/>
      <c r="ZL124" s="233"/>
      <c r="ZM124" s="233"/>
      <c r="ZN124" s="233"/>
      <c r="ZO124" s="233"/>
      <c r="ZP124" s="233"/>
      <c r="ZQ124" s="233"/>
      <c r="ZR124" s="233"/>
      <c r="ZS124" s="233"/>
      <c r="ZT124" s="233"/>
      <c r="ZU124" s="233"/>
      <c r="ZV124" s="233"/>
      <c r="ZW124" s="233"/>
      <c r="ZX124" s="233"/>
      <c r="ZY124" s="233"/>
      <c r="ZZ124" s="233"/>
      <c r="AAA124" s="233"/>
      <c r="AAB124" s="233"/>
      <c r="AAC124" s="233"/>
      <c r="AAD124" s="233"/>
      <c r="AAE124" s="233"/>
      <c r="AAF124" s="233"/>
      <c r="AAG124" s="233"/>
      <c r="AAH124" s="233"/>
      <c r="AAI124" s="233"/>
      <c r="AAJ124" s="233"/>
      <c r="AAK124" s="233"/>
      <c r="AAL124" s="233"/>
      <c r="AAM124" s="233"/>
      <c r="AAN124" s="233"/>
      <c r="AAO124" s="233"/>
      <c r="AAP124" s="233"/>
      <c r="AAQ124" s="233"/>
      <c r="AAR124" s="233"/>
      <c r="AAS124" s="233"/>
      <c r="AAT124" s="233"/>
      <c r="AAU124" s="233"/>
      <c r="AAV124" s="233"/>
      <c r="AAW124" s="233"/>
      <c r="AAX124" s="233"/>
      <c r="AAY124" s="233"/>
      <c r="AAZ124" s="233"/>
      <c r="ABA124" s="233"/>
      <c r="ABB124" s="233"/>
      <c r="ABC124" s="233"/>
      <c r="ABD124" s="233"/>
      <c r="ABE124" s="233"/>
      <c r="ABF124" s="233"/>
      <c r="ABG124" s="233"/>
      <c r="ABH124" s="233"/>
      <c r="ABI124" s="233"/>
      <c r="ABJ124" s="233"/>
      <c r="ABK124" s="233"/>
      <c r="ABL124" s="233"/>
      <c r="ABM124" s="233"/>
      <c r="ABN124" s="233"/>
      <c r="ABO124" s="233"/>
      <c r="ABP124" s="233"/>
      <c r="ABQ124" s="233"/>
      <c r="ABR124" s="233"/>
      <c r="ABS124" s="233"/>
      <c r="ABT124" s="233"/>
      <c r="ABU124" s="233"/>
      <c r="ABV124" s="233"/>
      <c r="ABW124" s="233"/>
      <c r="ABX124" s="233"/>
      <c r="ABY124" s="233"/>
      <c r="ABZ124" s="233"/>
      <c r="ACA124" s="233"/>
      <c r="ACB124" s="233"/>
      <c r="ACC124" s="233"/>
      <c r="ACD124" s="233"/>
      <c r="ACE124" s="233"/>
      <c r="ACF124" s="233"/>
      <c r="ACG124" s="233"/>
      <c r="ACH124" s="233"/>
      <c r="ACI124" s="233"/>
      <c r="ACJ124" s="233"/>
      <c r="ACK124" s="233"/>
      <c r="ACL124" s="233"/>
      <c r="ACM124" s="233"/>
      <c r="ACN124" s="233"/>
      <c r="ACO124" s="233"/>
      <c r="ACP124" s="233"/>
      <c r="ACQ124" s="233"/>
      <c r="ACR124" s="233"/>
      <c r="ACS124" s="233"/>
      <c r="ACT124" s="233"/>
      <c r="ACU124" s="233"/>
      <c r="ACV124" s="233"/>
      <c r="ACW124" s="233"/>
      <c r="ACX124" s="233"/>
      <c r="ACY124" s="233"/>
      <c r="ACZ124" s="233"/>
      <c r="ADA124" s="233"/>
      <c r="ADB124" s="233"/>
      <c r="ADC124" s="233"/>
      <c r="ADD124" s="233"/>
      <c r="ADE124" s="233"/>
      <c r="ADF124" s="233"/>
      <c r="ADG124" s="233"/>
      <c r="ADH124" s="233"/>
      <c r="ADI124" s="233"/>
      <c r="ADJ124" s="233"/>
      <c r="ADK124" s="233"/>
      <c r="ADL124" s="233"/>
      <c r="ADM124" s="233"/>
      <c r="ADN124" s="233"/>
      <c r="ADO124" s="233"/>
      <c r="ADP124" s="233"/>
      <c r="ADQ124" s="233"/>
      <c r="ADR124" s="233"/>
      <c r="ADS124" s="233"/>
      <c r="ADT124" s="233"/>
      <c r="ADU124" s="233"/>
      <c r="ADV124" s="233"/>
      <c r="ADW124" s="233"/>
      <c r="ADX124" s="233"/>
      <c r="ADY124" s="233"/>
      <c r="ADZ124" s="233"/>
      <c r="AEA124" s="233"/>
      <c r="AEB124" s="233"/>
      <c r="AEC124" s="233"/>
      <c r="AED124" s="233"/>
      <c r="AEE124" s="233"/>
      <c r="AEF124" s="233"/>
      <c r="AEG124" s="233"/>
      <c r="AEH124" s="233"/>
      <c r="AEI124" s="233"/>
      <c r="AEJ124" s="233"/>
      <c r="AEK124" s="233"/>
      <c r="AEL124" s="233"/>
      <c r="AEM124" s="233"/>
      <c r="AEN124" s="233"/>
      <c r="AEO124" s="233"/>
      <c r="AEP124" s="233"/>
      <c r="AEQ124" s="233"/>
      <c r="AER124" s="233"/>
      <c r="AES124" s="233"/>
      <c r="AET124" s="233"/>
      <c r="AEU124" s="233"/>
      <c r="AEV124" s="233"/>
      <c r="AEW124" s="233"/>
      <c r="AEX124" s="233"/>
      <c r="AEY124" s="233"/>
      <c r="AEZ124" s="233"/>
      <c r="AFA124" s="233"/>
      <c r="AFB124" s="233"/>
      <c r="AFC124" s="233"/>
      <c r="AFD124" s="233"/>
      <c r="AFE124" s="233"/>
      <c r="AFF124" s="233"/>
      <c r="AFG124" s="233"/>
      <c r="AFH124" s="233"/>
      <c r="AFI124" s="233"/>
      <c r="AFJ124" s="233"/>
      <c r="AFK124" s="233"/>
      <c r="AFL124" s="233"/>
      <c r="AFM124" s="233"/>
      <c r="AFN124" s="233"/>
      <c r="AFO124" s="233"/>
      <c r="AFP124" s="233"/>
      <c r="AFQ124" s="233"/>
      <c r="AFR124" s="233"/>
      <c r="AFS124" s="233"/>
      <c r="AFT124" s="233"/>
      <c r="AFU124" s="233"/>
      <c r="AFV124" s="233"/>
      <c r="AFW124" s="233"/>
      <c r="AFX124" s="233"/>
      <c r="AFY124" s="233"/>
      <c r="AFZ124" s="233"/>
      <c r="AGA124" s="233"/>
      <c r="AGB124" s="233"/>
      <c r="AGC124" s="233"/>
      <c r="AGD124" s="233"/>
      <c r="AGE124" s="233"/>
      <c r="AGF124" s="233"/>
      <c r="AGG124" s="233"/>
      <c r="AGH124" s="233"/>
      <c r="AGI124" s="233"/>
      <c r="AGJ124" s="233"/>
      <c r="AGK124" s="233"/>
      <c r="AGL124" s="233"/>
      <c r="AGM124" s="233"/>
      <c r="AGN124" s="233"/>
      <c r="AGO124" s="233"/>
      <c r="AGP124" s="233"/>
      <c r="AGQ124" s="233"/>
      <c r="AGR124" s="233"/>
      <c r="AGS124" s="233"/>
      <c r="AGT124" s="233"/>
      <c r="AGU124" s="233"/>
      <c r="AGV124" s="233"/>
      <c r="AGW124" s="233"/>
      <c r="AGX124" s="233"/>
      <c r="AGY124" s="233"/>
      <c r="AGZ124" s="233"/>
      <c r="AHA124" s="233"/>
      <c r="AHB124" s="233"/>
      <c r="AHC124" s="233"/>
      <c r="AHD124" s="233"/>
      <c r="AHE124" s="233"/>
      <c r="AHF124" s="233"/>
      <c r="AHG124" s="233"/>
      <c r="AHH124" s="233"/>
      <c r="AHI124" s="233"/>
      <c r="AHJ124" s="233"/>
      <c r="AHK124" s="233"/>
      <c r="AHL124" s="233"/>
      <c r="AHM124" s="233"/>
      <c r="AHN124" s="233"/>
      <c r="AHO124" s="233"/>
      <c r="AHP124" s="233"/>
      <c r="AHQ124" s="233"/>
      <c r="AHR124" s="233"/>
      <c r="AHS124" s="233"/>
      <c r="AHT124" s="233"/>
      <c r="AHU124" s="233"/>
      <c r="AHV124" s="233"/>
      <c r="AHW124" s="233"/>
      <c r="AHX124" s="233"/>
      <c r="AHY124" s="233"/>
      <c r="AHZ124" s="233"/>
      <c r="AIA124" s="233"/>
      <c r="AIB124" s="233"/>
      <c r="AIC124" s="233"/>
      <c r="AID124" s="233"/>
      <c r="AIE124" s="233"/>
      <c r="AIF124" s="233"/>
      <c r="AIG124" s="233"/>
      <c r="AIH124" s="233"/>
      <c r="AII124" s="233"/>
      <c r="AIJ124" s="233"/>
      <c r="AIK124" s="233"/>
      <c r="AIL124" s="233"/>
      <c r="AIM124" s="233"/>
      <c r="AIN124" s="233"/>
      <c r="AIO124" s="233"/>
      <c r="AIP124" s="233"/>
      <c r="AIQ124" s="233"/>
      <c r="AIR124" s="233"/>
      <c r="AIS124" s="233"/>
      <c r="AIT124" s="233"/>
      <c r="AIU124" s="233"/>
      <c r="AIV124" s="233"/>
      <c r="AIW124" s="233"/>
      <c r="AIX124" s="233"/>
      <c r="AIY124" s="233"/>
      <c r="AIZ124" s="233"/>
      <c r="AJA124" s="233"/>
      <c r="AJB124" s="233"/>
      <c r="AJC124" s="233"/>
      <c r="AJD124" s="233"/>
      <c r="AJE124" s="233"/>
      <c r="AJF124" s="233"/>
      <c r="AJG124" s="233"/>
      <c r="AJH124" s="233"/>
      <c r="AJI124" s="233"/>
      <c r="AJJ124" s="233"/>
      <c r="AJK124" s="233"/>
      <c r="AJL124" s="233"/>
      <c r="AJM124" s="233"/>
      <c r="AJN124" s="233"/>
      <c r="AJO124" s="233"/>
      <c r="AJP124" s="233"/>
      <c r="AJQ124" s="233"/>
      <c r="AJR124" s="233"/>
      <c r="AJS124" s="233"/>
      <c r="AJT124" s="233"/>
      <c r="AJU124" s="233"/>
      <c r="AJV124" s="233"/>
      <c r="AJW124" s="233"/>
      <c r="AJX124" s="233"/>
      <c r="AJY124" s="233"/>
      <c r="AJZ124" s="233"/>
      <c r="AKA124" s="233"/>
      <c r="AKB124" s="233"/>
      <c r="AKC124" s="233"/>
      <c r="AKD124" s="233"/>
      <c r="AKE124" s="233"/>
      <c r="AKF124" s="233"/>
      <c r="AKG124" s="233"/>
      <c r="AKH124" s="233"/>
      <c r="AKI124" s="233"/>
      <c r="AKJ124" s="233"/>
      <c r="AKK124" s="233"/>
      <c r="AKL124" s="233"/>
      <c r="AKM124" s="233"/>
      <c r="AKN124" s="233"/>
      <c r="AKO124" s="233"/>
      <c r="AKP124" s="233"/>
      <c r="AKQ124" s="233"/>
      <c r="AKR124" s="233"/>
      <c r="AKS124" s="233"/>
      <c r="AKT124" s="233"/>
      <c r="AKU124" s="233"/>
      <c r="AKV124" s="233"/>
      <c r="AKW124" s="233"/>
      <c r="AKX124" s="233"/>
      <c r="AKY124" s="233"/>
      <c r="AKZ124" s="233"/>
      <c r="ALA124" s="233"/>
      <c r="ALB124" s="233"/>
      <c r="ALC124" s="233"/>
      <c r="ALD124" s="233"/>
      <c r="ALE124" s="233"/>
      <c r="ALF124" s="233"/>
      <c r="ALG124" s="233"/>
      <c r="ALH124" s="233"/>
      <c r="ALI124" s="233"/>
      <c r="ALJ124" s="233"/>
      <c r="ALK124" s="233"/>
      <c r="ALL124" s="233"/>
      <c r="ALM124" s="233"/>
      <c r="ALN124" s="233"/>
      <c r="ALO124" s="233"/>
      <c r="ALP124" s="233"/>
      <c r="ALQ124" s="233"/>
      <c r="ALR124" s="233"/>
      <c r="ALS124" s="233"/>
    </row>
    <row r="125" spans="1:1007" ht="38.25" customHeight="1" x14ac:dyDescent="0.2">
      <c r="A125" s="398">
        <v>9</v>
      </c>
      <c r="B125" s="404" t="s">
        <v>204</v>
      </c>
      <c r="C125" s="757"/>
      <c r="D125" s="400">
        <f t="shared" si="12"/>
        <v>0</v>
      </c>
      <c r="E125" s="752"/>
      <c r="F125" s="360">
        <f t="shared" si="16"/>
        <v>0</v>
      </c>
      <c r="G125" s="360">
        <f t="shared" si="17"/>
        <v>0</v>
      </c>
      <c r="H125" s="360">
        <f t="shared" si="15"/>
        <v>0</v>
      </c>
      <c r="I125" s="233"/>
      <c r="J125" s="233"/>
      <c r="K125" s="233"/>
      <c r="L125" s="233"/>
      <c r="M125" s="233"/>
      <c r="N125" s="233"/>
      <c r="O125" s="233"/>
      <c r="P125" s="233"/>
      <c r="Q125" s="233"/>
      <c r="R125" s="233"/>
      <c r="S125" s="233"/>
      <c r="T125" s="233"/>
      <c r="U125" s="233"/>
      <c r="V125" s="233"/>
      <c r="W125" s="233"/>
      <c r="X125" s="233"/>
      <c r="Y125" s="233"/>
      <c r="Z125" s="233"/>
      <c r="AA125" s="233"/>
      <c r="AB125" s="233"/>
      <c r="AC125" s="233"/>
      <c r="AD125" s="233"/>
      <c r="AE125" s="233"/>
      <c r="AF125" s="233"/>
      <c r="AG125" s="233"/>
      <c r="AH125" s="233"/>
      <c r="AI125" s="233"/>
      <c r="AJ125" s="233"/>
      <c r="AK125" s="233"/>
      <c r="AL125" s="233"/>
      <c r="AM125" s="233"/>
      <c r="AN125" s="233"/>
      <c r="AO125" s="233"/>
      <c r="AP125" s="233"/>
      <c r="AQ125" s="233"/>
      <c r="AR125" s="233"/>
      <c r="AS125" s="233"/>
      <c r="AT125" s="233"/>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c r="BT125" s="233"/>
      <c r="BU125" s="233"/>
      <c r="BV125" s="233"/>
      <c r="BW125" s="233"/>
      <c r="BX125" s="233"/>
      <c r="BY125" s="233"/>
      <c r="BZ125" s="233"/>
      <c r="CA125" s="233"/>
      <c r="CB125" s="233"/>
      <c r="CC125" s="233"/>
      <c r="CD125" s="233"/>
      <c r="CE125" s="233"/>
      <c r="CF125" s="233"/>
      <c r="CG125" s="233"/>
      <c r="CH125" s="233"/>
      <c r="CI125" s="233"/>
      <c r="CJ125" s="233"/>
      <c r="CK125" s="233"/>
      <c r="CL125" s="233"/>
      <c r="CM125" s="233"/>
      <c r="CN125" s="233"/>
      <c r="CO125" s="233"/>
      <c r="CP125" s="233"/>
      <c r="CQ125" s="233"/>
      <c r="CR125" s="233"/>
      <c r="CS125" s="233"/>
      <c r="CT125" s="233"/>
      <c r="CU125" s="233"/>
      <c r="CV125" s="233"/>
      <c r="CW125" s="233"/>
      <c r="CX125" s="233"/>
      <c r="CY125" s="233"/>
      <c r="CZ125" s="233"/>
      <c r="DA125" s="233"/>
      <c r="DB125" s="233"/>
      <c r="DC125" s="233"/>
      <c r="DD125" s="233"/>
      <c r="DE125" s="233"/>
      <c r="DF125" s="233"/>
      <c r="DG125" s="233"/>
      <c r="DH125" s="233"/>
      <c r="DI125" s="233"/>
      <c r="DJ125" s="233"/>
      <c r="DK125" s="233"/>
      <c r="DL125" s="233"/>
      <c r="DM125" s="233"/>
      <c r="DN125" s="233"/>
      <c r="DO125" s="233"/>
      <c r="DP125" s="233"/>
      <c r="DQ125" s="233"/>
      <c r="DR125" s="233"/>
      <c r="DS125" s="233"/>
      <c r="DT125" s="233"/>
      <c r="DU125" s="233"/>
      <c r="DV125" s="233"/>
      <c r="DW125" s="233"/>
      <c r="DX125" s="233"/>
      <c r="DY125" s="233"/>
      <c r="DZ125" s="233"/>
      <c r="EA125" s="233"/>
      <c r="EB125" s="233"/>
      <c r="EC125" s="233"/>
      <c r="ED125" s="233"/>
      <c r="EE125" s="233"/>
      <c r="EF125" s="233"/>
      <c r="EG125" s="233"/>
      <c r="EH125" s="233"/>
      <c r="EI125" s="233"/>
      <c r="EJ125" s="233"/>
      <c r="EK125" s="233"/>
      <c r="EL125" s="233"/>
      <c r="EM125" s="233"/>
      <c r="EN125" s="233"/>
      <c r="EO125" s="233"/>
      <c r="EP125" s="233"/>
      <c r="EQ125" s="233"/>
      <c r="ER125" s="233"/>
      <c r="ES125" s="233"/>
      <c r="ET125" s="233"/>
      <c r="EU125" s="233"/>
      <c r="EV125" s="233"/>
      <c r="EW125" s="233"/>
      <c r="EX125" s="233"/>
      <c r="EY125" s="233"/>
      <c r="EZ125" s="233"/>
      <c r="FA125" s="233"/>
      <c r="FB125" s="233"/>
      <c r="FC125" s="233"/>
      <c r="FD125" s="233"/>
      <c r="FE125" s="233"/>
      <c r="FF125" s="233"/>
      <c r="FG125" s="233"/>
      <c r="FH125" s="233"/>
      <c r="FI125" s="233"/>
      <c r="FJ125" s="233"/>
      <c r="FK125" s="233"/>
      <c r="FL125" s="233"/>
      <c r="FM125" s="233"/>
      <c r="FN125" s="233"/>
      <c r="FO125" s="233"/>
      <c r="FP125" s="233"/>
      <c r="FQ125" s="233"/>
      <c r="FR125" s="233"/>
      <c r="FS125" s="233"/>
      <c r="FT125" s="233"/>
      <c r="FU125" s="233"/>
      <c r="FV125" s="233"/>
      <c r="FW125" s="233"/>
      <c r="FX125" s="233"/>
      <c r="FY125" s="233"/>
      <c r="FZ125" s="233"/>
      <c r="GA125" s="233"/>
      <c r="GB125" s="233"/>
      <c r="GC125" s="233"/>
      <c r="GD125" s="233"/>
      <c r="GE125" s="233"/>
      <c r="GF125" s="233"/>
      <c r="GG125" s="233"/>
      <c r="GH125" s="233"/>
      <c r="GI125" s="233"/>
      <c r="GJ125" s="233"/>
      <c r="GK125" s="233"/>
      <c r="GL125" s="233"/>
      <c r="GM125" s="233"/>
      <c r="GN125" s="233"/>
      <c r="GO125" s="233"/>
      <c r="GP125" s="233"/>
      <c r="GQ125" s="233"/>
      <c r="GR125" s="233"/>
      <c r="GS125" s="233"/>
      <c r="GT125" s="233"/>
      <c r="GU125" s="233"/>
      <c r="GV125" s="233"/>
      <c r="GW125" s="233"/>
      <c r="GX125" s="233"/>
      <c r="GY125" s="233"/>
      <c r="GZ125" s="233"/>
      <c r="HA125" s="233"/>
      <c r="HB125" s="233"/>
      <c r="HC125" s="233"/>
      <c r="HD125" s="233"/>
      <c r="HE125" s="233"/>
      <c r="HF125" s="233"/>
      <c r="HG125" s="233"/>
      <c r="HH125" s="233"/>
      <c r="HI125" s="233"/>
      <c r="HJ125" s="233"/>
      <c r="HK125" s="233"/>
      <c r="HL125" s="233"/>
      <c r="HM125" s="233"/>
      <c r="HN125" s="233"/>
      <c r="HO125" s="233"/>
      <c r="HP125" s="233"/>
      <c r="HQ125" s="233"/>
      <c r="HR125" s="233"/>
      <c r="HS125" s="233"/>
      <c r="HT125" s="233"/>
      <c r="HU125" s="233"/>
      <c r="HV125" s="233"/>
      <c r="HW125" s="233"/>
      <c r="HX125" s="233"/>
      <c r="HY125" s="233"/>
      <c r="HZ125" s="233"/>
      <c r="IA125" s="233"/>
      <c r="IB125" s="233"/>
      <c r="IC125" s="233"/>
      <c r="ID125" s="233"/>
      <c r="IE125" s="233"/>
      <c r="IF125" s="233"/>
      <c r="IG125" s="233"/>
      <c r="IH125" s="233"/>
      <c r="II125" s="233"/>
      <c r="IJ125" s="233"/>
      <c r="IK125" s="233"/>
      <c r="IL125" s="233"/>
      <c r="IM125" s="233"/>
      <c r="IN125" s="233"/>
      <c r="IO125" s="233"/>
      <c r="IP125" s="233"/>
      <c r="IQ125" s="233"/>
      <c r="IR125" s="233"/>
      <c r="IS125" s="233"/>
      <c r="IT125" s="233"/>
      <c r="IU125" s="233"/>
      <c r="IV125" s="233"/>
      <c r="IW125" s="233"/>
      <c r="IX125" s="233"/>
      <c r="IY125" s="233"/>
      <c r="IZ125" s="233"/>
      <c r="JA125" s="233"/>
      <c r="JB125" s="233"/>
      <c r="JC125" s="233"/>
      <c r="JD125" s="233"/>
      <c r="JE125" s="233"/>
      <c r="JF125" s="233"/>
      <c r="JG125" s="233"/>
      <c r="JH125" s="233"/>
      <c r="JI125" s="233"/>
      <c r="JJ125" s="233"/>
      <c r="JK125" s="233"/>
      <c r="JL125" s="233"/>
      <c r="JM125" s="233"/>
      <c r="JN125" s="233"/>
      <c r="JO125" s="233"/>
      <c r="JP125" s="233"/>
      <c r="JQ125" s="233"/>
      <c r="JR125" s="233"/>
      <c r="JS125" s="233"/>
      <c r="JT125" s="233"/>
      <c r="JU125" s="233"/>
      <c r="JV125" s="233"/>
      <c r="JW125" s="233"/>
      <c r="JX125" s="233"/>
      <c r="JY125" s="233"/>
      <c r="JZ125" s="233"/>
      <c r="KA125" s="233"/>
      <c r="KB125" s="233"/>
      <c r="KC125" s="233"/>
      <c r="KD125" s="233"/>
      <c r="KE125" s="233"/>
      <c r="KF125" s="233"/>
      <c r="KG125" s="233"/>
      <c r="KH125" s="233"/>
      <c r="KI125" s="233"/>
      <c r="KJ125" s="233"/>
      <c r="KK125" s="233"/>
      <c r="KL125" s="233"/>
      <c r="KM125" s="233"/>
      <c r="KN125" s="233"/>
      <c r="KO125" s="233"/>
      <c r="KP125" s="233"/>
      <c r="KQ125" s="233"/>
      <c r="KR125" s="233"/>
      <c r="KS125" s="233"/>
      <c r="KT125" s="233"/>
      <c r="KU125" s="233"/>
      <c r="KV125" s="233"/>
      <c r="KW125" s="233"/>
      <c r="KX125" s="233"/>
      <c r="KY125" s="233"/>
      <c r="KZ125" s="233"/>
      <c r="LA125" s="233"/>
      <c r="LB125" s="233"/>
      <c r="LC125" s="233"/>
      <c r="LD125" s="233"/>
      <c r="LE125" s="233"/>
      <c r="LF125" s="233"/>
      <c r="LG125" s="233"/>
      <c r="LH125" s="233"/>
      <c r="LI125" s="233"/>
      <c r="LJ125" s="233"/>
      <c r="LK125" s="233"/>
      <c r="LL125" s="233"/>
      <c r="LM125" s="233"/>
      <c r="LN125" s="233"/>
      <c r="LO125" s="233"/>
      <c r="LP125" s="233"/>
      <c r="LQ125" s="233"/>
      <c r="LR125" s="233"/>
      <c r="LS125" s="233"/>
      <c r="LT125" s="233"/>
      <c r="LU125" s="233"/>
      <c r="LV125" s="233"/>
      <c r="LW125" s="233"/>
      <c r="LX125" s="233"/>
      <c r="LY125" s="233"/>
      <c r="LZ125" s="233"/>
      <c r="MA125" s="233"/>
      <c r="MB125" s="233"/>
      <c r="MC125" s="233"/>
      <c r="MD125" s="233"/>
      <c r="ME125" s="233"/>
      <c r="MF125" s="233"/>
      <c r="MG125" s="233"/>
      <c r="MH125" s="233"/>
      <c r="MI125" s="233"/>
      <c r="MJ125" s="233"/>
      <c r="MK125" s="233"/>
      <c r="ML125" s="233"/>
      <c r="MM125" s="233"/>
      <c r="MN125" s="233"/>
      <c r="MO125" s="233"/>
      <c r="MP125" s="233"/>
      <c r="MQ125" s="233"/>
      <c r="MR125" s="233"/>
      <c r="MS125" s="233"/>
      <c r="MT125" s="233"/>
      <c r="MU125" s="233"/>
      <c r="MV125" s="233"/>
      <c r="MW125" s="233"/>
      <c r="MX125" s="233"/>
      <c r="MY125" s="233"/>
      <c r="MZ125" s="233"/>
      <c r="NA125" s="233"/>
      <c r="NB125" s="233"/>
      <c r="NC125" s="233"/>
      <c r="ND125" s="233"/>
      <c r="NE125" s="233"/>
      <c r="NF125" s="233"/>
      <c r="NG125" s="233"/>
      <c r="NH125" s="233"/>
      <c r="NI125" s="233"/>
      <c r="NJ125" s="233"/>
      <c r="NK125" s="233"/>
      <c r="NL125" s="233"/>
      <c r="NM125" s="233"/>
      <c r="NN125" s="233"/>
      <c r="NO125" s="233"/>
      <c r="NP125" s="233"/>
      <c r="NQ125" s="233"/>
      <c r="NR125" s="233"/>
      <c r="NS125" s="233"/>
      <c r="NT125" s="233"/>
      <c r="NU125" s="233"/>
      <c r="NV125" s="233"/>
      <c r="NW125" s="233"/>
      <c r="NX125" s="233"/>
      <c r="NY125" s="233"/>
      <c r="NZ125" s="233"/>
      <c r="OA125" s="233"/>
      <c r="OB125" s="233"/>
      <c r="OC125" s="233"/>
      <c r="OD125" s="233"/>
      <c r="OE125" s="233"/>
      <c r="OF125" s="233"/>
      <c r="OG125" s="233"/>
      <c r="OH125" s="233"/>
      <c r="OI125" s="233"/>
      <c r="OJ125" s="233"/>
      <c r="OK125" s="233"/>
      <c r="OL125" s="233"/>
      <c r="OM125" s="233"/>
      <c r="ON125" s="233"/>
      <c r="OO125" s="233"/>
      <c r="OP125" s="233"/>
      <c r="OQ125" s="233"/>
      <c r="OR125" s="233"/>
      <c r="OS125" s="233"/>
      <c r="OT125" s="233"/>
      <c r="OU125" s="233"/>
      <c r="OV125" s="233"/>
      <c r="OW125" s="233"/>
      <c r="OX125" s="233"/>
      <c r="OY125" s="233"/>
      <c r="OZ125" s="233"/>
      <c r="PA125" s="233"/>
      <c r="PB125" s="233"/>
      <c r="PC125" s="233"/>
      <c r="PD125" s="233"/>
      <c r="PE125" s="233"/>
      <c r="PF125" s="233"/>
      <c r="PG125" s="233"/>
      <c r="PH125" s="233"/>
      <c r="PI125" s="233"/>
      <c r="PJ125" s="233"/>
      <c r="PK125" s="233"/>
      <c r="PL125" s="233"/>
      <c r="PM125" s="233"/>
      <c r="PN125" s="233"/>
      <c r="PO125" s="233"/>
      <c r="PP125" s="233"/>
      <c r="PQ125" s="233"/>
      <c r="PR125" s="233"/>
      <c r="PS125" s="233"/>
      <c r="PT125" s="233"/>
      <c r="PU125" s="233"/>
      <c r="PV125" s="233"/>
      <c r="PW125" s="233"/>
      <c r="PX125" s="233"/>
      <c r="PY125" s="233"/>
      <c r="PZ125" s="233"/>
      <c r="QA125" s="233"/>
      <c r="QB125" s="233"/>
      <c r="QC125" s="233"/>
      <c r="QD125" s="233"/>
      <c r="QE125" s="233"/>
      <c r="QF125" s="233"/>
      <c r="QG125" s="233"/>
      <c r="QH125" s="233"/>
      <c r="QI125" s="233"/>
      <c r="QJ125" s="233"/>
      <c r="QK125" s="233"/>
      <c r="QL125" s="233"/>
      <c r="QM125" s="233"/>
      <c r="QN125" s="233"/>
      <c r="QO125" s="233"/>
      <c r="QP125" s="233"/>
      <c r="QQ125" s="233"/>
      <c r="QR125" s="233"/>
      <c r="QS125" s="233"/>
      <c r="QT125" s="233"/>
      <c r="QU125" s="233"/>
      <c r="QV125" s="233"/>
      <c r="QW125" s="233"/>
      <c r="QX125" s="233"/>
      <c r="QY125" s="233"/>
      <c r="QZ125" s="233"/>
      <c r="RA125" s="233"/>
      <c r="RB125" s="233"/>
      <c r="RC125" s="233"/>
      <c r="RD125" s="233"/>
      <c r="RE125" s="233"/>
      <c r="RF125" s="233"/>
      <c r="RG125" s="233"/>
      <c r="RH125" s="233"/>
      <c r="RI125" s="233"/>
      <c r="RJ125" s="233"/>
      <c r="RK125" s="233"/>
      <c r="RL125" s="233"/>
      <c r="RM125" s="233"/>
      <c r="RN125" s="233"/>
      <c r="RO125" s="233"/>
      <c r="RP125" s="233"/>
      <c r="RQ125" s="233"/>
      <c r="RR125" s="233"/>
      <c r="RS125" s="233"/>
      <c r="RT125" s="233"/>
      <c r="RU125" s="233"/>
      <c r="RV125" s="233"/>
      <c r="RW125" s="233"/>
      <c r="RX125" s="233"/>
      <c r="RY125" s="233"/>
      <c r="RZ125" s="233"/>
      <c r="SA125" s="233"/>
      <c r="SB125" s="233"/>
      <c r="SC125" s="233"/>
      <c r="SD125" s="233"/>
      <c r="SE125" s="233"/>
      <c r="SF125" s="233"/>
      <c r="SG125" s="233"/>
      <c r="SH125" s="233"/>
      <c r="SI125" s="233"/>
      <c r="SJ125" s="233"/>
      <c r="SK125" s="233"/>
      <c r="SL125" s="233"/>
      <c r="SM125" s="233"/>
      <c r="SN125" s="233"/>
      <c r="SO125" s="233"/>
      <c r="SP125" s="233"/>
      <c r="SQ125" s="233"/>
      <c r="SR125" s="233"/>
      <c r="SS125" s="233"/>
      <c r="ST125" s="233"/>
      <c r="SU125" s="233"/>
      <c r="SV125" s="233"/>
      <c r="SW125" s="233"/>
      <c r="SX125" s="233"/>
      <c r="SY125" s="233"/>
      <c r="SZ125" s="233"/>
      <c r="TA125" s="233"/>
      <c r="TB125" s="233"/>
      <c r="TC125" s="233"/>
      <c r="TD125" s="233"/>
      <c r="TE125" s="233"/>
      <c r="TF125" s="233"/>
      <c r="TG125" s="233"/>
      <c r="TH125" s="233"/>
      <c r="TI125" s="233"/>
      <c r="TJ125" s="233"/>
      <c r="TK125" s="233"/>
      <c r="TL125" s="233"/>
      <c r="TM125" s="233"/>
      <c r="TN125" s="233"/>
      <c r="TO125" s="233"/>
      <c r="TP125" s="233"/>
      <c r="TQ125" s="233"/>
      <c r="TR125" s="233"/>
      <c r="TS125" s="233"/>
      <c r="TT125" s="233"/>
      <c r="TU125" s="233"/>
      <c r="TV125" s="233"/>
      <c r="TW125" s="233"/>
      <c r="TX125" s="233"/>
      <c r="TY125" s="233"/>
      <c r="TZ125" s="233"/>
      <c r="UA125" s="233"/>
      <c r="UB125" s="233"/>
      <c r="UC125" s="233"/>
      <c r="UD125" s="233"/>
      <c r="UE125" s="233"/>
      <c r="UF125" s="233"/>
      <c r="UG125" s="233"/>
      <c r="UH125" s="233"/>
      <c r="UI125" s="233"/>
      <c r="UJ125" s="233"/>
      <c r="UK125" s="233"/>
      <c r="UL125" s="233"/>
      <c r="UM125" s="233"/>
      <c r="UN125" s="233"/>
      <c r="UO125" s="233"/>
      <c r="UP125" s="233"/>
      <c r="UQ125" s="233"/>
      <c r="UR125" s="233"/>
      <c r="US125" s="233"/>
      <c r="UT125" s="233"/>
      <c r="UU125" s="233"/>
      <c r="UV125" s="233"/>
      <c r="UW125" s="233"/>
      <c r="UX125" s="233"/>
      <c r="UY125" s="233"/>
      <c r="UZ125" s="233"/>
      <c r="VA125" s="233"/>
      <c r="VB125" s="233"/>
      <c r="VC125" s="233"/>
      <c r="VD125" s="233"/>
      <c r="VE125" s="233"/>
      <c r="VF125" s="233"/>
      <c r="VG125" s="233"/>
      <c r="VH125" s="233"/>
      <c r="VI125" s="233"/>
      <c r="VJ125" s="233"/>
      <c r="VK125" s="233"/>
      <c r="VL125" s="233"/>
      <c r="VM125" s="233"/>
      <c r="VN125" s="233"/>
      <c r="VO125" s="233"/>
      <c r="VP125" s="233"/>
      <c r="VQ125" s="233"/>
      <c r="VR125" s="233"/>
      <c r="VS125" s="233"/>
      <c r="VT125" s="233"/>
      <c r="VU125" s="233"/>
      <c r="VV125" s="233"/>
      <c r="VW125" s="233"/>
      <c r="VX125" s="233"/>
      <c r="VY125" s="233"/>
      <c r="VZ125" s="233"/>
      <c r="WA125" s="233"/>
      <c r="WB125" s="233"/>
      <c r="WC125" s="233"/>
      <c r="WD125" s="233"/>
      <c r="WE125" s="233"/>
      <c r="WF125" s="233"/>
      <c r="WG125" s="233"/>
      <c r="WH125" s="233"/>
      <c r="WI125" s="233"/>
      <c r="WJ125" s="233"/>
      <c r="WK125" s="233"/>
      <c r="WL125" s="233"/>
      <c r="WM125" s="233"/>
      <c r="WN125" s="233"/>
      <c r="WO125" s="233"/>
      <c r="WP125" s="233"/>
      <c r="WQ125" s="233"/>
      <c r="WR125" s="233"/>
      <c r="WS125" s="233"/>
      <c r="WT125" s="233"/>
      <c r="WU125" s="233"/>
      <c r="WV125" s="233"/>
      <c r="WW125" s="233"/>
      <c r="WX125" s="233"/>
      <c r="WY125" s="233"/>
      <c r="WZ125" s="233"/>
      <c r="XA125" s="233"/>
      <c r="XB125" s="233"/>
      <c r="XC125" s="233"/>
      <c r="XD125" s="233"/>
      <c r="XE125" s="233"/>
      <c r="XF125" s="233"/>
      <c r="XG125" s="233"/>
      <c r="XH125" s="233"/>
      <c r="XI125" s="233"/>
      <c r="XJ125" s="233"/>
      <c r="XK125" s="233"/>
      <c r="XL125" s="233"/>
      <c r="XM125" s="233"/>
      <c r="XN125" s="233"/>
      <c r="XO125" s="233"/>
      <c r="XP125" s="233"/>
      <c r="XQ125" s="233"/>
      <c r="XR125" s="233"/>
      <c r="XS125" s="233"/>
      <c r="XT125" s="233"/>
      <c r="XU125" s="233"/>
      <c r="XV125" s="233"/>
      <c r="XW125" s="233"/>
      <c r="XX125" s="233"/>
      <c r="XY125" s="233"/>
      <c r="XZ125" s="233"/>
      <c r="YA125" s="233"/>
      <c r="YB125" s="233"/>
      <c r="YC125" s="233"/>
      <c r="YD125" s="233"/>
      <c r="YE125" s="233"/>
      <c r="YF125" s="233"/>
      <c r="YG125" s="233"/>
      <c r="YH125" s="233"/>
      <c r="YI125" s="233"/>
      <c r="YJ125" s="233"/>
      <c r="YK125" s="233"/>
      <c r="YL125" s="233"/>
      <c r="YM125" s="233"/>
      <c r="YN125" s="233"/>
      <c r="YO125" s="233"/>
      <c r="YP125" s="233"/>
      <c r="YQ125" s="233"/>
      <c r="YR125" s="233"/>
      <c r="YS125" s="233"/>
      <c r="YT125" s="233"/>
      <c r="YU125" s="233"/>
      <c r="YV125" s="233"/>
      <c r="YW125" s="233"/>
      <c r="YX125" s="233"/>
      <c r="YY125" s="233"/>
      <c r="YZ125" s="233"/>
      <c r="ZA125" s="233"/>
      <c r="ZB125" s="233"/>
      <c r="ZC125" s="233"/>
      <c r="ZD125" s="233"/>
      <c r="ZE125" s="233"/>
      <c r="ZF125" s="233"/>
      <c r="ZG125" s="233"/>
      <c r="ZH125" s="233"/>
      <c r="ZI125" s="233"/>
      <c r="ZJ125" s="233"/>
      <c r="ZK125" s="233"/>
      <c r="ZL125" s="233"/>
      <c r="ZM125" s="233"/>
      <c r="ZN125" s="233"/>
      <c r="ZO125" s="233"/>
      <c r="ZP125" s="233"/>
      <c r="ZQ125" s="233"/>
      <c r="ZR125" s="233"/>
      <c r="ZS125" s="233"/>
      <c r="ZT125" s="233"/>
      <c r="ZU125" s="233"/>
      <c r="ZV125" s="233"/>
      <c r="ZW125" s="233"/>
      <c r="ZX125" s="233"/>
      <c r="ZY125" s="233"/>
      <c r="ZZ125" s="233"/>
      <c r="AAA125" s="233"/>
      <c r="AAB125" s="233"/>
      <c r="AAC125" s="233"/>
      <c r="AAD125" s="233"/>
      <c r="AAE125" s="233"/>
      <c r="AAF125" s="233"/>
      <c r="AAG125" s="233"/>
      <c r="AAH125" s="233"/>
      <c r="AAI125" s="233"/>
      <c r="AAJ125" s="233"/>
      <c r="AAK125" s="233"/>
      <c r="AAL125" s="233"/>
      <c r="AAM125" s="233"/>
      <c r="AAN125" s="233"/>
      <c r="AAO125" s="233"/>
      <c r="AAP125" s="233"/>
      <c r="AAQ125" s="233"/>
      <c r="AAR125" s="233"/>
      <c r="AAS125" s="233"/>
      <c r="AAT125" s="233"/>
      <c r="AAU125" s="233"/>
      <c r="AAV125" s="233"/>
      <c r="AAW125" s="233"/>
      <c r="AAX125" s="233"/>
      <c r="AAY125" s="233"/>
      <c r="AAZ125" s="233"/>
      <c r="ABA125" s="233"/>
      <c r="ABB125" s="233"/>
      <c r="ABC125" s="233"/>
      <c r="ABD125" s="233"/>
      <c r="ABE125" s="233"/>
      <c r="ABF125" s="233"/>
      <c r="ABG125" s="233"/>
      <c r="ABH125" s="233"/>
      <c r="ABI125" s="233"/>
      <c r="ABJ125" s="233"/>
      <c r="ABK125" s="233"/>
      <c r="ABL125" s="233"/>
      <c r="ABM125" s="233"/>
      <c r="ABN125" s="233"/>
      <c r="ABO125" s="233"/>
      <c r="ABP125" s="233"/>
      <c r="ABQ125" s="233"/>
      <c r="ABR125" s="233"/>
      <c r="ABS125" s="233"/>
      <c r="ABT125" s="233"/>
      <c r="ABU125" s="233"/>
      <c r="ABV125" s="233"/>
      <c r="ABW125" s="233"/>
      <c r="ABX125" s="233"/>
      <c r="ABY125" s="233"/>
      <c r="ABZ125" s="233"/>
      <c r="ACA125" s="233"/>
      <c r="ACB125" s="233"/>
      <c r="ACC125" s="233"/>
      <c r="ACD125" s="233"/>
      <c r="ACE125" s="233"/>
      <c r="ACF125" s="233"/>
      <c r="ACG125" s="233"/>
      <c r="ACH125" s="233"/>
      <c r="ACI125" s="233"/>
      <c r="ACJ125" s="233"/>
      <c r="ACK125" s="233"/>
      <c r="ACL125" s="233"/>
      <c r="ACM125" s="233"/>
      <c r="ACN125" s="233"/>
      <c r="ACO125" s="233"/>
      <c r="ACP125" s="233"/>
      <c r="ACQ125" s="233"/>
      <c r="ACR125" s="233"/>
      <c r="ACS125" s="233"/>
      <c r="ACT125" s="233"/>
      <c r="ACU125" s="233"/>
      <c r="ACV125" s="233"/>
      <c r="ACW125" s="233"/>
      <c r="ACX125" s="233"/>
      <c r="ACY125" s="233"/>
      <c r="ACZ125" s="233"/>
      <c r="ADA125" s="233"/>
      <c r="ADB125" s="233"/>
      <c r="ADC125" s="233"/>
      <c r="ADD125" s="233"/>
      <c r="ADE125" s="233"/>
      <c r="ADF125" s="233"/>
      <c r="ADG125" s="233"/>
      <c r="ADH125" s="233"/>
      <c r="ADI125" s="233"/>
      <c r="ADJ125" s="233"/>
      <c r="ADK125" s="233"/>
      <c r="ADL125" s="233"/>
      <c r="ADM125" s="233"/>
      <c r="ADN125" s="233"/>
      <c r="ADO125" s="233"/>
      <c r="ADP125" s="233"/>
      <c r="ADQ125" s="233"/>
      <c r="ADR125" s="233"/>
      <c r="ADS125" s="233"/>
      <c r="ADT125" s="233"/>
      <c r="ADU125" s="233"/>
      <c r="ADV125" s="233"/>
      <c r="ADW125" s="233"/>
      <c r="ADX125" s="233"/>
      <c r="ADY125" s="233"/>
      <c r="ADZ125" s="233"/>
      <c r="AEA125" s="233"/>
      <c r="AEB125" s="233"/>
      <c r="AEC125" s="233"/>
      <c r="AED125" s="233"/>
      <c r="AEE125" s="233"/>
      <c r="AEF125" s="233"/>
      <c r="AEG125" s="233"/>
      <c r="AEH125" s="233"/>
      <c r="AEI125" s="233"/>
      <c r="AEJ125" s="233"/>
      <c r="AEK125" s="233"/>
      <c r="AEL125" s="233"/>
      <c r="AEM125" s="233"/>
      <c r="AEN125" s="233"/>
      <c r="AEO125" s="233"/>
      <c r="AEP125" s="233"/>
      <c r="AEQ125" s="233"/>
      <c r="AER125" s="233"/>
      <c r="AES125" s="233"/>
      <c r="AET125" s="233"/>
      <c r="AEU125" s="233"/>
      <c r="AEV125" s="233"/>
      <c r="AEW125" s="233"/>
      <c r="AEX125" s="233"/>
      <c r="AEY125" s="233"/>
      <c r="AEZ125" s="233"/>
      <c r="AFA125" s="233"/>
      <c r="AFB125" s="233"/>
      <c r="AFC125" s="233"/>
      <c r="AFD125" s="233"/>
      <c r="AFE125" s="233"/>
      <c r="AFF125" s="233"/>
      <c r="AFG125" s="233"/>
      <c r="AFH125" s="233"/>
      <c r="AFI125" s="233"/>
      <c r="AFJ125" s="233"/>
      <c r="AFK125" s="233"/>
      <c r="AFL125" s="233"/>
      <c r="AFM125" s="233"/>
      <c r="AFN125" s="233"/>
      <c r="AFO125" s="233"/>
      <c r="AFP125" s="233"/>
      <c r="AFQ125" s="233"/>
      <c r="AFR125" s="233"/>
      <c r="AFS125" s="233"/>
      <c r="AFT125" s="233"/>
      <c r="AFU125" s="233"/>
      <c r="AFV125" s="233"/>
      <c r="AFW125" s="233"/>
      <c r="AFX125" s="233"/>
      <c r="AFY125" s="233"/>
      <c r="AFZ125" s="233"/>
      <c r="AGA125" s="233"/>
      <c r="AGB125" s="233"/>
      <c r="AGC125" s="233"/>
      <c r="AGD125" s="233"/>
      <c r="AGE125" s="233"/>
      <c r="AGF125" s="233"/>
      <c r="AGG125" s="233"/>
      <c r="AGH125" s="233"/>
      <c r="AGI125" s="233"/>
      <c r="AGJ125" s="233"/>
      <c r="AGK125" s="233"/>
      <c r="AGL125" s="233"/>
      <c r="AGM125" s="233"/>
      <c r="AGN125" s="233"/>
      <c r="AGO125" s="233"/>
      <c r="AGP125" s="233"/>
      <c r="AGQ125" s="233"/>
      <c r="AGR125" s="233"/>
      <c r="AGS125" s="233"/>
      <c r="AGT125" s="233"/>
      <c r="AGU125" s="233"/>
      <c r="AGV125" s="233"/>
      <c r="AGW125" s="233"/>
      <c r="AGX125" s="233"/>
      <c r="AGY125" s="233"/>
      <c r="AGZ125" s="233"/>
      <c r="AHA125" s="233"/>
      <c r="AHB125" s="233"/>
      <c r="AHC125" s="233"/>
      <c r="AHD125" s="233"/>
      <c r="AHE125" s="233"/>
      <c r="AHF125" s="233"/>
      <c r="AHG125" s="233"/>
      <c r="AHH125" s="233"/>
      <c r="AHI125" s="233"/>
      <c r="AHJ125" s="233"/>
      <c r="AHK125" s="233"/>
      <c r="AHL125" s="233"/>
      <c r="AHM125" s="233"/>
      <c r="AHN125" s="233"/>
      <c r="AHO125" s="233"/>
      <c r="AHP125" s="233"/>
      <c r="AHQ125" s="233"/>
      <c r="AHR125" s="233"/>
      <c r="AHS125" s="233"/>
      <c r="AHT125" s="233"/>
      <c r="AHU125" s="233"/>
      <c r="AHV125" s="233"/>
      <c r="AHW125" s="233"/>
      <c r="AHX125" s="233"/>
      <c r="AHY125" s="233"/>
      <c r="AHZ125" s="233"/>
      <c r="AIA125" s="233"/>
      <c r="AIB125" s="233"/>
      <c r="AIC125" s="233"/>
      <c r="AID125" s="233"/>
      <c r="AIE125" s="233"/>
      <c r="AIF125" s="233"/>
      <c r="AIG125" s="233"/>
      <c r="AIH125" s="233"/>
      <c r="AII125" s="233"/>
      <c r="AIJ125" s="233"/>
      <c r="AIK125" s="233"/>
      <c r="AIL125" s="233"/>
      <c r="AIM125" s="233"/>
      <c r="AIN125" s="233"/>
      <c r="AIO125" s="233"/>
      <c r="AIP125" s="233"/>
      <c r="AIQ125" s="233"/>
      <c r="AIR125" s="233"/>
      <c r="AIS125" s="233"/>
      <c r="AIT125" s="233"/>
      <c r="AIU125" s="233"/>
      <c r="AIV125" s="233"/>
      <c r="AIW125" s="233"/>
      <c r="AIX125" s="233"/>
      <c r="AIY125" s="233"/>
      <c r="AIZ125" s="233"/>
      <c r="AJA125" s="233"/>
      <c r="AJB125" s="233"/>
      <c r="AJC125" s="233"/>
      <c r="AJD125" s="233"/>
      <c r="AJE125" s="233"/>
      <c r="AJF125" s="233"/>
      <c r="AJG125" s="233"/>
      <c r="AJH125" s="233"/>
      <c r="AJI125" s="233"/>
      <c r="AJJ125" s="233"/>
      <c r="AJK125" s="233"/>
      <c r="AJL125" s="233"/>
      <c r="AJM125" s="233"/>
      <c r="AJN125" s="233"/>
      <c r="AJO125" s="233"/>
      <c r="AJP125" s="233"/>
      <c r="AJQ125" s="233"/>
      <c r="AJR125" s="233"/>
      <c r="AJS125" s="233"/>
      <c r="AJT125" s="233"/>
      <c r="AJU125" s="233"/>
      <c r="AJV125" s="233"/>
      <c r="AJW125" s="233"/>
      <c r="AJX125" s="233"/>
      <c r="AJY125" s="233"/>
      <c r="AJZ125" s="233"/>
      <c r="AKA125" s="233"/>
      <c r="AKB125" s="233"/>
      <c r="AKC125" s="233"/>
      <c r="AKD125" s="233"/>
      <c r="AKE125" s="233"/>
      <c r="AKF125" s="233"/>
      <c r="AKG125" s="233"/>
      <c r="AKH125" s="233"/>
      <c r="AKI125" s="233"/>
      <c r="AKJ125" s="233"/>
      <c r="AKK125" s="233"/>
      <c r="AKL125" s="233"/>
      <c r="AKM125" s="233"/>
      <c r="AKN125" s="233"/>
      <c r="AKO125" s="233"/>
      <c r="AKP125" s="233"/>
      <c r="AKQ125" s="233"/>
      <c r="AKR125" s="233"/>
      <c r="AKS125" s="233"/>
      <c r="AKT125" s="233"/>
      <c r="AKU125" s="233"/>
      <c r="AKV125" s="233"/>
      <c r="AKW125" s="233"/>
      <c r="AKX125" s="233"/>
      <c r="AKY125" s="233"/>
      <c r="AKZ125" s="233"/>
      <c r="ALA125" s="233"/>
      <c r="ALB125" s="233"/>
      <c r="ALC125" s="233"/>
      <c r="ALD125" s="233"/>
      <c r="ALE125" s="233"/>
      <c r="ALF125" s="233"/>
      <c r="ALG125" s="233"/>
      <c r="ALH125" s="233"/>
      <c r="ALI125" s="233"/>
      <c r="ALJ125" s="233"/>
      <c r="ALK125" s="233"/>
      <c r="ALL125" s="233"/>
      <c r="ALM125" s="233"/>
      <c r="ALN125" s="233"/>
      <c r="ALO125" s="233"/>
      <c r="ALP125" s="233"/>
      <c r="ALQ125" s="233"/>
      <c r="ALR125" s="233"/>
      <c r="ALS125" s="233"/>
    </row>
    <row r="126" spans="1:1007" x14ac:dyDescent="0.2">
      <c r="A126" s="402">
        <v>10</v>
      </c>
      <c r="B126" s="403" t="s">
        <v>88</v>
      </c>
      <c r="C126" s="757"/>
      <c r="D126" s="400">
        <f t="shared" si="12"/>
        <v>0</v>
      </c>
      <c r="E126" s="752"/>
      <c r="F126" s="362">
        <f t="shared" si="16"/>
        <v>0</v>
      </c>
      <c r="G126" s="362">
        <f t="shared" si="17"/>
        <v>0</v>
      </c>
      <c r="H126" s="362">
        <f t="shared" si="15"/>
        <v>0</v>
      </c>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c r="AM126" s="233"/>
      <c r="AN126" s="233"/>
      <c r="AO126" s="233"/>
      <c r="AP126" s="233"/>
      <c r="AQ126" s="233"/>
      <c r="AR126" s="233"/>
      <c r="AS126" s="233"/>
      <c r="AT126" s="233"/>
      <c r="AU126" s="233"/>
      <c r="AV126" s="233"/>
      <c r="AW126" s="233"/>
      <c r="AX126" s="233"/>
      <c r="AY126" s="233"/>
      <c r="AZ126" s="233"/>
      <c r="BA126" s="233"/>
      <c r="BB126" s="233"/>
      <c r="BC126" s="233"/>
      <c r="BD126" s="233"/>
      <c r="BE126" s="233"/>
      <c r="BF126" s="233"/>
      <c r="BG126" s="233"/>
      <c r="BH126" s="233"/>
      <c r="BI126" s="233"/>
      <c r="BJ126" s="233"/>
      <c r="BK126" s="233"/>
      <c r="BL126" s="233"/>
      <c r="BM126" s="233"/>
      <c r="BN126" s="233"/>
      <c r="BO126" s="233"/>
      <c r="BP126" s="233"/>
      <c r="BQ126" s="233"/>
      <c r="BR126" s="233"/>
      <c r="BS126" s="233"/>
      <c r="BT126" s="233"/>
      <c r="BU126" s="233"/>
      <c r="BV126" s="233"/>
      <c r="BW126" s="233"/>
      <c r="BX126" s="233"/>
      <c r="BY126" s="233"/>
      <c r="BZ126" s="233"/>
      <c r="CA126" s="233"/>
      <c r="CB126" s="233"/>
      <c r="CC126" s="233"/>
      <c r="CD126" s="233"/>
      <c r="CE126" s="233"/>
      <c r="CF126" s="233"/>
      <c r="CG126" s="233"/>
      <c r="CH126" s="233"/>
      <c r="CI126" s="233"/>
      <c r="CJ126" s="233"/>
      <c r="CK126" s="233"/>
      <c r="CL126" s="233"/>
      <c r="CM126" s="233"/>
      <c r="CN126" s="233"/>
      <c r="CO126" s="233"/>
      <c r="CP126" s="233"/>
      <c r="CQ126" s="233"/>
      <c r="CR126" s="233"/>
      <c r="CS126" s="233"/>
      <c r="CT126" s="233"/>
      <c r="CU126" s="233"/>
      <c r="CV126" s="233"/>
      <c r="CW126" s="233"/>
      <c r="CX126" s="233"/>
      <c r="CY126" s="233"/>
      <c r="CZ126" s="233"/>
      <c r="DA126" s="233"/>
      <c r="DB126" s="233"/>
      <c r="DC126" s="233"/>
      <c r="DD126" s="233"/>
      <c r="DE126" s="233"/>
      <c r="DF126" s="233"/>
      <c r="DG126" s="233"/>
      <c r="DH126" s="233"/>
      <c r="DI126" s="233"/>
      <c r="DJ126" s="233"/>
      <c r="DK126" s="233"/>
      <c r="DL126" s="233"/>
      <c r="DM126" s="233"/>
      <c r="DN126" s="233"/>
      <c r="DO126" s="233"/>
      <c r="DP126" s="233"/>
      <c r="DQ126" s="233"/>
      <c r="DR126" s="233"/>
      <c r="DS126" s="233"/>
      <c r="DT126" s="233"/>
      <c r="DU126" s="233"/>
      <c r="DV126" s="233"/>
      <c r="DW126" s="233"/>
      <c r="DX126" s="233"/>
      <c r="DY126" s="233"/>
      <c r="DZ126" s="233"/>
      <c r="EA126" s="233"/>
      <c r="EB126" s="233"/>
      <c r="EC126" s="233"/>
      <c r="ED126" s="233"/>
      <c r="EE126" s="233"/>
      <c r="EF126" s="233"/>
      <c r="EG126" s="233"/>
      <c r="EH126" s="233"/>
      <c r="EI126" s="233"/>
      <c r="EJ126" s="233"/>
      <c r="EK126" s="233"/>
      <c r="EL126" s="233"/>
      <c r="EM126" s="233"/>
      <c r="EN126" s="233"/>
      <c r="EO126" s="233"/>
      <c r="EP126" s="233"/>
      <c r="EQ126" s="233"/>
      <c r="ER126" s="233"/>
      <c r="ES126" s="233"/>
      <c r="ET126" s="233"/>
      <c r="EU126" s="233"/>
      <c r="EV126" s="233"/>
      <c r="EW126" s="233"/>
      <c r="EX126" s="233"/>
      <c r="EY126" s="233"/>
      <c r="EZ126" s="233"/>
      <c r="FA126" s="233"/>
      <c r="FB126" s="233"/>
      <c r="FC126" s="233"/>
      <c r="FD126" s="233"/>
      <c r="FE126" s="233"/>
      <c r="FF126" s="233"/>
      <c r="FG126" s="233"/>
      <c r="FH126" s="233"/>
      <c r="FI126" s="233"/>
      <c r="FJ126" s="233"/>
      <c r="FK126" s="233"/>
      <c r="FL126" s="233"/>
      <c r="FM126" s="233"/>
      <c r="FN126" s="233"/>
      <c r="FO126" s="233"/>
      <c r="FP126" s="233"/>
      <c r="FQ126" s="233"/>
      <c r="FR126" s="233"/>
      <c r="FS126" s="233"/>
      <c r="FT126" s="233"/>
      <c r="FU126" s="233"/>
      <c r="FV126" s="233"/>
      <c r="FW126" s="233"/>
      <c r="FX126" s="233"/>
      <c r="FY126" s="233"/>
      <c r="FZ126" s="233"/>
      <c r="GA126" s="233"/>
      <c r="GB126" s="233"/>
      <c r="GC126" s="233"/>
      <c r="GD126" s="233"/>
      <c r="GE126" s="233"/>
      <c r="GF126" s="233"/>
      <c r="GG126" s="233"/>
      <c r="GH126" s="233"/>
      <c r="GI126" s="233"/>
      <c r="GJ126" s="233"/>
      <c r="GK126" s="233"/>
      <c r="GL126" s="233"/>
      <c r="GM126" s="233"/>
      <c r="GN126" s="233"/>
      <c r="GO126" s="233"/>
      <c r="GP126" s="233"/>
      <c r="GQ126" s="233"/>
      <c r="GR126" s="233"/>
      <c r="GS126" s="233"/>
      <c r="GT126" s="233"/>
      <c r="GU126" s="233"/>
      <c r="GV126" s="233"/>
      <c r="GW126" s="233"/>
      <c r="GX126" s="233"/>
      <c r="GY126" s="233"/>
      <c r="GZ126" s="233"/>
      <c r="HA126" s="233"/>
      <c r="HB126" s="233"/>
      <c r="HC126" s="233"/>
      <c r="HD126" s="233"/>
      <c r="HE126" s="233"/>
      <c r="HF126" s="233"/>
      <c r="HG126" s="233"/>
      <c r="HH126" s="233"/>
      <c r="HI126" s="233"/>
      <c r="HJ126" s="233"/>
      <c r="HK126" s="233"/>
      <c r="HL126" s="233"/>
      <c r="HM126" s="233"/>
      <c r="HN126" s="233"/>
      <c r="HO126" s="233"/>
      <c r="HP126" s="233"/>
      <c r="HQ126" s="233"/>
      <c r="HR126" s="233"/>
      <c r="HS126" s="233"/>
      <c r="HT126" s="233"/>
      <c r="HU126" s="233"/>
      <c r="HV126" s="233"/>
      <c r="HW126" s="233"/>
      <c r="HX126" s="233"/>
      <c r="HY126" s="233"/>
      <c r="HZ126" s="233"/>
      <c r="IA126" s="233"/>
      <c r="IB126" s="233"/>
      <c r="IC126" s="233"/>
      <c r="ID126" s="233"/>
      <c r="IE126" s="233"/>
      <c r="IF126" s="233"/>
      <c r="IG126" s="233"/>
      <c r="IH126" s="233"/>
      <c r="II126" s="233"/>
      <c r="IJ126" s="233"/>
      <c r="IK126" s="233"/>
      <c r="IL126" s="233"/>
      <c r="IM126" s="233"/>
      <c r="IN126" s="233"/>
      <c r="IO126" s="233"/>
      <c r="IP126" s="233"/>
      <c r="IQ126" s="233"/>
      <c r="IR126" s="233"/>
      <c r="IS126" s="233"/>
      <c r="IT126" s="233"/>
      <c r="IU126" s="233"/>
      <c r="IV126" s="233"/>
      <c r="IW126" s="233"/>
      <c r="IX126" s="233"/>
      <c r="IY126" s="233"/>
      <c r="IZ126" s="233"/>
      <c r="JA126" s="233"/>
      <c r="JB126" s="233"/>
      <c r="JC126" s="233"/>
      <c r="JD126" s="233"/>
      <c r="JE126" s="233"/>
      <c r="JF126" s="233"/>
      <c r="JG126" s="233"/>
      <c r="JH126" s="233"/>
      <c r="JI126" s="233"/>
      <c r="JJ126" s="233"/>
      <c r="JK126" s="233"/>
      <c r="JL126" s="233"/>
      <c r="JM126" s="233"/>
      <c r="JN126" s="233"/>
      <c r="JO126" s="233"/>
      <c r="JP126" s="233"/>
      <c r="JQ126" s="233"/>
      <c r="JR126" s="233"/>
      <c r="JS126" s="233"/>
      <c r="JT126" s="233"/>
      <c r="JU126" s="233"/>
      <c r="JV126" s="233"/>
      <c r="JW126" s="233"/>
      <c r="JX126" s="233"/>
      <c r="JY126" s="233"/>
      <c r="JZ126" s="233"/>
      <c r="KA126" s="233"/>
      <c r="KB126" s="233"/>
      <c r="KC126" s="233"/>
      <c r="KD126" s="233"/>
      <c r="KE126" s="233"/>
      <c r="KF126" s="233"/>
      <c r="KG126" s="233"/>
      <c r="KH126" s="233"/>
      <c r="KI126" s="233"/>
      <c r="KJ126" s="233"/>
      <c r="KK126" s="233"/>
      <c r="KL126" s="233"/>
      <c r="KM126" s="233"/>
      <c r="KN126" s="233"/>
      <c r="KO126" s="233"/>
      <c r="KP126" s="233"/>
      <c r="KQ126" s="233"/>
      <c r="KR126" s="233"/>
      <c r="KS126" s="233"/>
      <c r="KT126" s="233"/>
      <c r="KU126" s="233"/>
      <c r="KV126" s="233"/>
      <c r="KW126" s="233"/>
      <c r="KX126" s="233"/>
      <c r="KY126" s="233"/>
      <c r="KZ126" s="233"/>
      <c r="LA126" s="233"/>
      <c r="LB126" s="233"/>
      <c r="LC126" s="233"/>
      <c r="LD126" s="233"/>
      <c r="LE126" s="233"/>
      <c r="LF126" s="233"/>
      <c r="LG126" s="233"/>
      <c r="LH126" s="233"/>
      <c r="LI126" s="233"/>
      <c r="LJ126" s="233"/>
      <c r="LK126" s="233"/>
      <c r="LL126" s="233"/>
      <c r="LM126" s="233"/>
      <c r="LN126" s="233"/>
      <c r="LO126" s="233"/>
      <c r="LP126" s="233"/>
      <c r="LQ126" s="233"/>
      <c r="LR126" s="233"/>
      <c r="LS126" s="233"/>
      <c r="LT126" s="233"/>
      <c r="LU126" s="233"/>
      <c r="LV126" s="233"/>
      <c r="LW126" s="233"/>
      <c r="LX126" s="233"/>
      <c r="LY126" s="233"/>
      <c r="LZ126" s="233"/>
      <c r="MA126" s="233"/>
      <c r="MB126" s="233"/>
      <c r="MC126" s="233"/>
      <c r="MD126" s="233"/>
      <c r="ME126" s="233"/>
      <c r="MF126" s="233"/>
      <c r="MG126" s="233"/>
      <c r="MH126" s="233"/>
      <c r="MI126" s="233"/>
      <c r="MJ126" s="233"/>
      <c r="MK126" s="233"/>
      <c r="ML126" s="233"/>
      <c r="MM126" s="233"/>
      <c r="MN126" s="233"/>
      <c r="MO126" s="233"/>
      <c r="MP126" s="233"/>
      <c r="MQ126" s="233"/>
      <c r="MR126" s="233"/>
      <c r="MS126" s="233"/>
      <c r="MT126" s="233"/>
      <c r="MU126" s="233"/>
      <c r="MV126" s="233"/>
      <c r="MW126" s="233"/>
      <c r="MX126" s="233"/>
      <c r="MY126" s="233"/>
      <c r="MZ126" s="233"/>
      <c r="NA126" s="233"/>
      <c r="NB126" s="233"/>
      <c r="NC126" s="233"/>
      <c r="ND126" s="233"/>
      <c r="NE126" s="233"/>
      <c r="NF126" s="233"/>
      <c r="NG126" s="233"/>
      <c r="NH126" s="233"/>
      <c r="NI126" s="233"/>
      <c r="NJ126" s="233"/>
      <c r="NK126" s="233"/>
      <c r="NL126" s="233"/>
      <c r="NM126" s="233"/>
      <c r="NN126" s="233"/>
      <c r="NO126" s="233"/>
      <c r="NP126" s="233"/>
      <c r="NQ126" s="233"/>
      <c r="NR126" s="233"/>
      <c r="NS126" s="233"/>
      <c r="NT126" s="233"/>
      <c r="NU126" s="233"/>
      <c r="NV126" s="233"/>
      <c r="NW126" s="233"/>
      <c r="NX126" s="233"/>
      <c r="NY126" s="233"/>
      <c r="NZ126" s="233"/>
      <c r="OA126" s="233"/>
      <c r="OB126" s="233"/>
      <c r="OC126" s="233"/>
      <c r="OD126" s="233"/>
      <c r="OE126" s="233"/>
      <c r="OF126" s="233"/>
      <c r="OG126" s="233"/>
      <c r="OH126" s="233"/>
      <c r="OI126" s="233"/>
      <c r="OJ126" s="233"/>
      <c r="OK126" s="233"/>
      <c r="OL126" s="233"/>
      <c r="OM126" s="233"/>
      <c r="ON126" s="233"/>
      <c r="OO126" s="233"/>
      <c r="OP126" s="233"/>
      <c r="OQ126" s="233"/>
      <c r="OR126" s="233"/>
      <c r="OS126" s="233"/>
      <c r="OT126" s="233"/>
      <c r="OU126" s="233"/>
      <c r="OV126" s="233"/>
      <c r="OW126" s="233"/>
      <c r="OX126" s="233"/>
      <c r="OY126" s="233"/>
      <c r="OZ126" s="233"/>
      <c r="PA126" s="233"/>
      <c r="PB126" s="233"/>
      <c r="PC126" s="233"/>
      <c r="PD126" s="233"/>
      <c r="PE126" s="233"/>
      <c r="PF126" s="233"/>
      <c r="PG126" s="233"/>
      <c r="PH126" s="233"/>
      <c r="PI126" s="233"/>
      <c r="PJ126" s="233"/>
      <c r="PK126" s="233"/>
      <c r="PL126" s="233"/>
      <c r="PM126" s="233"/>
      <c r="PN126" s="233"/>
      <c r="PO126" s="233"/>
      <c r="PP126" s="233"/>
      <c r="PQ126" s="233"/>
      <c r="PR126" s="233"/>
      <c r="PS126" s="233"/>
      <c r="PT126" s="233"/>
      <c r="PU126" s="233"/>
      <c r="PV126" s="233"/>
      <c r="PW126" s="233"/>
      <c r="PX126" s="233"/>
      <c r="PY126" s="233"/>
      <c r="PZ126" s="233"/>
      <c r="QA126" s="233"/>
      <c r="QB126" s="233"/>
      <c r="QC126" s="233"/>
      <c r="QD126" s="233"/>
      <c r="QE126" s="233"/>
      <c r="QF126" s="233"/>
      <c r="QG126" s="233"/>
      <c r="QH126" s="233"/>
      <c r="QI126" s="233"/>
      <c r="QJ126" s="233"/>
      <c r="QK126" s="233"/>
      <c r="QL126" s="233"/>
      <c r="QM126" s="233"/>
      <c r="QN126" s="233"/>
      <c r="QO126" s="233"/>
      <c r="QP126" s="233"/>
      <c r="QQ126" s="233"/>
      <c r="QR126" s="233"/>
      <c r="QS126" s="233"/>
      <c r="QT126" s="233"/>
      <c r="QU126" s="233"/>
      <c r="QV126" s="233"/>
      <c r="QW126" s="233"/>
      <c r="QX126" s="233"/>
      <c r="QY126" s="233"/>
      <c r="QZ126" s="233"/>
      <c r="RA126" s="233"/>
      <c r="RB126" s="233"/>
      <c r="RC126" s="233"/>
      <c r="RD126" s="233"/>
      <c r="RE126" s="233"/>
      <c r="RF126" s="233"/>
      <c r="RG126" s="233"/>
      <c r="RH126" s="233"/>
      <c r="RI126" s="233"/>
      <c r="RJ126" s="233"/>
      <c r="RK126" s="233"/>
      <c r="RL126" s="233"/>
      <c r="RM126" s="233"/>
      <c r="RN126" s="233"/>
      <c r="RO126" s="233"/>
      <c r="RP126" s="233"/>
      <c r="RQ126" s="233"/>
      <c r="RR126" s="233"/>
      <c r="RS126" s="233"/>
      <c r="RT126" s="233"/>
      <c r="RU126" s="233"/>
      <c r="RV126" s="233"/>
      <c r="RW126" s="233"/>
      <c r="RX126" s="233"/>
      <c r="RY126" s="233"/>
      <c r="RZ126" s="233"/>
      <c r="SA126" s="233"/>
      <c r="SB126" s="233"/>
      <c r="SC126" s="233"/>
      <c r="SD126" s="233"/>
      <c r="SE126" s="233"/>
      <c r="SF126" s="233"/>
      <c r="SG126" s="233"/>
      <c r="SH126" s="233"/>
      <c r="SI126" s="233"/>
      <c r="SJ126" s="233"/>
      <c r="SK126" s="233"/>
      <c r="SL126" s="233"/>
      <c r="SM126" s="233"/>
      <c r="SN126" s="233"/>
      <c r="SO126" s="233"/>
      <c r="SP126" s="233"/>
      <c r="SQ126" s="233"/>
      <c r="SR126" s="233"/>
      <c r="SS126" s="233"/>
      <c r="ST126" s="233"/>
      <c r="SU126" s="233"/>
      <c r="SV126" s="233"/>
      <c r="SW126" s="233"/>
      <c r="SX126" s="233"/>
      <c r="SY126" s="233"/>
      <c r="SZ126" s="233"/>
      <c r="TA126" s="233"/>
      <c r="TB126" s="233"/>
      <c r="TC126" s="233"/>
      <c r="TD126" s="233"/>
      <c r="TE126" s="233"/>
      <c r="TF126" s="233"/>
      <c r="TG126" s="233"/>
      <c r="TH126" s="233"/>
      <c r="TI126" s="233"/>
      <c r="TJ126" s="233"/>
      <c r="TK126" s="233"/>
      <c r="TL126" s="233"/>
      <c r="TM126" s="233"/>
      <c r="TN126" s="233"/>
      <c r="TO126" s="233"/>
      <c r="TP126" s="233"/>
      <c r="TQ126" s="233"/>
      <c r="TR126" s="233"/>
      <c r="TS126" s="233"/>
      <c r="TT126" s="233"/>
      <c r="TU126" s="233"/>
      <c r="TV126" s="233"/>
      <c r="TW126" s="233"/>
      <c r="TX126" s="233"/>
      <c r="TY126" s="233"/>
      <c r="TZ126" s="233"/>
      <c r="UA126" s="233"/>
      <c r="UB126" s="233"/>
      <c r="UC126" s="233"/>
      <c r="UD126" s="233"/>
      <c r="UE126" s="233"/>
      <c r="UF126" s="233"/>
      <c r="UG126" s="233"/>
      <c r="UH126" s="233"/>
      <c r="UI126" s="233"/>
      <c r="UJ126" s="233"/>
      <c r="UK126" s="233"/>
      <c r="UL126" s="233"/>
      <c r="UM126" s="233"/>
      <c r="UN126" s="233"/>
      <c r="UO126" s="233"/>
      <c r="UP126" s="233"/>
      <c r="UQ126" s="233"/>
      <c r="UR126" s="233"/>
      <c r="US126" s="233"/>
      <c r="UT126" s="233"/>
      <c r="UU126" s="233"/>
      <c r="UV126" s="233"/>
      <c r="UW126" s="233"/>
      <c r="UX126" s="233"/>
      <c r="UY126" s="233"/>
      <c r="UZ126" s="233"/>
      <c r="VA126" s="233"/>
      <c r="VB126" s="233"/>
      <c r="VC126" s="233"/>
      <c r="VD126" s="233"/>
      <c r="VE126" s="233"/>
      <c r="VF126" s="233"/>
      <c r="VG126" s="233"/>
      <c r="VH126" s="233"/>
      <c r="VI126" s="233"/>
      <c r="VJ126" s="233"/>
      <c r="VK126" s="233"/>
      <c r="VL126" s="233"/>
      <c r="VM126" s="233"/>
      <c r="VN126" s="233"/>
      <c r="VO126" s="233"/>
      <c r="VP126" s="233"/>
      <c r="VQ126" s="233"/>
      <c r="VR126" s="233"/>
      <c r="VS126" s="233"/>
      <c r="VT126" s="233"/>
      <c r="VU126" s="233"/>
      <c r="VV126" s="233"/>
      <c r="VW126" s="233"/>
      <c r="VX126" s="233"/>
      <c r="VY126" s="233"/>
      <c r="VZ126" s="233"/>
      <c r="WA126" s="233"/>
      <c r="WB126" s="233"/>
      <c r="WC126" s="233"/>
      <c r="WD126" s="233"/>
      <c r="WE126" s="233"/>
      <c r="WF126" s="233"/>
      <c r="WG126" s="233"/>
      <c r="WH126" s="233"/>
      <c r="WI126" s="233"/>
      <c r="WJ126" s="233"/>
      <c r="WK126" s="233"/>
      <c r="WL126" s="233"/>
      <c r="WM126" s="233"/>
      <c r="WN126" s="233"/>
      <c r="WO126" s="233"/>
      <c r="WP126" s="233"/>
      <c r="WQ126" s="233"/>
      <c r="WR126" s="233"/>
      <c r="WS126" s="233"/>
      <c r="WT126" s="233"/>
      <c r="WU126" s="233"/>
      <c r="WV126" s="233"/>
      <c r="WW126" s="233"/>
      <c r="WX126" s="233"/>
      <c r="WY126" s="233"/>
      <c r="WZ126" s="233"/>
      <c r="XA126" s="233"/>
      <c r="XB126" s="233"/>
      <c r="XC126" s="233"/>
      <c r="XD126" s="233"/>
      <c r="XE126" s="233"/>
      <c r="XF126" s="233"/>
      <c r="XG126" s="233"/>
      <c r="XH126" s="233"/>
      <c r="XI126" s="233"/>
      <c r="XJ126" s="233"/>
      <c r="XK126" s="233"/>
      <c r="XL126" s="233"/>
      <c r="XM126" s="233"/>
      <c r="XN126" s="233"/>
      <c r="XO126" s="233"/>
      <c r="XP126" s="233"/>
      <c r="XQ126" s="233"/>
      <c r="XR126" s="233"/>
      <c r="XS126" s="233"/>
      <c r="XT126" s="233"/>
      <c r="XU126" s="233"/>
      <c r="XV126" s="233"/>
      <c r="XW126" s="233"/>
      <c r="XX126" s="233"/>
      <c r="XY126" s="233"/>
      <c r="XZ126" s="233"/>
      <c r="YA126" s="233"/>
      <c r="YB126" s="233"/>
      <c r="YC126" s="233"/>
      <c r="YD126" s="233"/>
      <c r="YE126" s="233"/>
      <c r="YF126" s="233"/>
      <c r="YG126" s="233"/>
      <c r="YH126" s="233"/>
      <c r="YI126" s="233"/>
      <c r="YJ126" s="233"/>
      <c r="YK126" s="233"/>
      <c r="YL126" s="233"/>
      <c r="YM126" s="233"/>
      <c r="YN126" s="233"/>
      <c r="YO126" s="233"/>
      <c r="YP126" s="233"/>
      <c r="YQ126" s="233"/>
      <c r="YR126" s="233"/>
      <c r="YS126" s="233"/>
      <c r="YT126" s="233"/>
      <c r="YU126" s="233"/>
      <c r="YV126" s="233"/>
      <c r="YW126" s="233"/>
      <c r="YX126" s="233"/>
      <c r="YY126" s="233"/>
      <c r="YZ126" s="233"/>
      <c r="ZA126" s="233"/>
      <c r="ZB126" s="233"/>
      <c r="ZC126" s="233"/>
      <c r="ZD126" s="233"/>
      <c r="ZE126" s="233"/>
      <c r="ZF126" s="233"/>
      <c r="ZG126" s="233"/>
      <c r="ZH126" s="233"/>
      <c r="ZI126" s="233"/>
      <c r="ZJ126" s="233"/>
      <c r="ZK126" s="233"/>
      <c r="ZL126" s="233"/>
      <c r="ZM126" s="233"/>
      <c r="ZN126" s="233"/>
      <c r="ZO126" s="233"/>
      <c r="ZP126" s="233"/>
      <c r="ZQ126" s="233"/>
      <c r="ZR126" s="233"/>
      <c r="ZS126" s="233"/>
      <c r="ZT126" s="233"/>
      <c r="ZU126" s="233"/>
      <c r="ZV126" s="233"/>
      <c r="ZW126" s="233"/>
      <c r="ZX126" s="233"/>
      <c r="ZY126" s="233"/>
      <c r="ZZ126" s="233"/>
      <c r="AAA126" s="233"/>
      <c r="AAB126" s="233"/>
      <c r="AAC126" s="233"/>
      <c r="AAD126" s="233"/>
      <c r="AAE126" s="233"/>
      <c r="AAF126" s="233"/>
      <c r="AAG126" s="233"/>
      <c r="AAH126" s="233"/>
      <c r="AAI126" s="233"/>
      <c r="AAJ126" s="233"/>
      <c r="AAK126" s="233"/>
      <c r="AAL126" s="233"/>
      <c r="AAM126" s="233"/>
      <c r="AAN126" s="233"/>
      <c r="AAO126" s="233"/>
      <c r="AAP126" s="233"/>
      <c r="AAQ126" s="233"/>
      <c r="AAR126" s="233"/>
      <c r="AAS126" s="233"/>
      <c r="AAT126" s="233"/>
      <c r="AAU126" s="233"/>
      <c r="AAV126" s="233"/>
      <c r="AAW126" s="233"/>
      <c r="AAX126" s="233"/>
      <c r="AAY126" s="233"/>
      <c r="AAZ126" s="233"/>
      <c r="ABA126" s="233"/>
      <c r="ABB126" s="233"/>
      <c r="ABC126" s="233"/>
      <c r="ABD126" s="233"/>
      <c r="ABE126" s="233"/>
      <c r="ABF126" s="233"/>
      <c r="ABG126" s="233"/>
      <c r="ABH126" s="233"/>
      <c r="ABI126" s="233"/>
      <c r="ABJ126" s="233"/>
      <c r="ABK126" s="233"/>
      <c r="ABL126" s="233"/>
      <c r="ABM126" s="233"/>
      <c r="ABN126" s="233"/>
      <c r="ABO126" s="233"/>
      <c r="ABP126" s="233"/>
      <c r="ABQ126" s="233"/>
      <c r="ABR126" s="233"/>
      <c r="ABS126" s="233"/>
      <c r="ABT126" s="233"/>
      <c r="ABU126" s="233"/>
      <c r="ABV126" s="233"/>
      <c r="ABW126" s="233"/>
      <c r="ABX126" s="233"/>
      <c r="ABY126" s="233"/>
      <c r="ABZ126" s="233"/>
      <c r="ACA126" s="233"/>
      <c r="ACB126" s="233"/>
      <c r="ACC126" s="233"/>
      <c r="ACD126" s="233"/>
      <c r="ACE126" s="233"/>
      <c r="ACF126" s="233"/>
      <c r="ACG126" s="233"/>
      <c r="ACH126" s="233"/>
      <c r="ACI126" s="233"/>
      <c r="ACJ126" s="233"/>
      <c r="ACK126" s="233"/>
      <c r="ACL126" s="233"/>
      <c r="ACM126" s="233"/>
      <c r="ACN126" s="233"/>
      <c r="ACO126" s="233"/>
      <c r="ACP126" s="233"/>
      <c r="ACQ126" s="233"/>
      <c r="ACR126" s="233"/>
      <c r="ACS126" s="233"/>
      <c r="ACT126" s="233"/>
      <c r="ACU126" s="233"/>
      <c r="ACV126" s="233"/>
      <c r="ACW126" s="233"/>
      <c r="ACX126" s="233"/>
      <c r="ACY126" s="233"/>
      <c r="ACZ126" s="233"/>
      <c r="ADA126" s="233"/>
      <c r="ADB126" s="233"/>
      <c r="ADC126" s="233"/>
      <c r="ADD126" s="233"/>
      <c r="ADE126" s="233"/>
      <c r="ADF126" s="233"/>
      <c r="ADG126" s="233"/>
      <c r="ADH126" s="233"/>
      <c r="ADI126" s="233"/>
      <c r="ADJ126" s="233"/>
      <c r="ADK126" s="233"/>
      <c r="ADL126" s="233"/>
      <c r="ADM126" s="233"/>
      <c r="ADN126" s="233"/>
      <c r="ADO126" s="233"/>
      <c r="ADP126" s="233"/>
      <c r="ADQ126" s="233"/>
      <c r="ADR126" s="233"/>
      <c r="ADS126" s="233"/>
      <c r="ADT126" s="233"/>
      <c r="ADU126" s="233"/>
      <c r="ADV126" s="233"/>
      <c r="ADW126" s="233"/>
      <c r="ADX126" s="233"/>
      <c r="ADY126" s="233"/>
      <c r="ADZ126" s="233"/>
      <c r="AEA126" s="233"/>
      <c r="AEB126" s="233"/>
      <c r="AEC126" s="233"/>
      <c r="AED126" s="233"/>
      <c r="AEE126" s="233"/>
      <c r="AEF126" s="233"/>
      <c r="AEG126" s="233"/>
      <c r="AEH126" s="233"/>
      <c r="AEI126" s="233"/>
      <c r="AEJ126" s="233"/>
      <c r="AEK126" s="233"/>
      <c r="AEL126" s="233"/>
      <c r="AEM126" s="233"/>
      <c r="AEN126" s="233"/>
      <c r="AEO126" s="233"/>
      <c r="AEP126" s="233"/>
      <c r="AEQ126" s="233"/>
      <c r="AER126" s="233"/>
      <c r="AES126" s="233"/>
      <c r="AET126" s="233"/>
      <c r="AEU126" s="233"/>
      <c r="AEV126" s="233"/>
      <c r="AEW126" s="233"/>
      <c r="AEX126" s="233"/>
      <c r="AEY126" s="233"/>
      <c r="AEZ126" s="233"/>
      <c r="AFA126" s="233"/>
      <c r="AFB126" s="233"/>
      <c r="AFC126" s="233"/>
      <c r="AFD126" s="233"/>
      <c r="AFE126" s="233"/>
      <c r="AFF126" s="233"/>
      <c r="AFG126" s="233"/>
      <c r="AFH126" s="233"/>
      <c r="AFI126" s="233"/>
      <c r="AFJ126" s="233"/>
      <c r="AFK126" s="233"/>
      <c r="AFL126" s="233"/>
      <c r="AFM126" s="233"/>
      <c r="AFN126" s="233"/>
      <c r="AFO126" s="233"/>
      <c r="AFP126" s="233"/>
      <c r="AFQ126" s="233"/>
      <c r="AFR126" s="233"/>
      <c r="AFS126" s="233"/>
      <c r="AFT126" s="233"/>
      <c r="AFU126" s="233"/>
      <c r="AFV126" s="233"/>
      <c r="AFW126" s="233"/>
      <c r="AFX126" s="233"/>
      <c r="AFY126" s="233"/>
      <c r="AFZ126" s="233"/>
      <c r="AGA126" s="233"/>
      <c r="AGB126" s="233"/>
      <c r="AGC126" s="233"/>
      <c r="AGD126" s="233"/>
      <c r="AGE126" s="233"/>
      <c r="AGF126" s="233"/>
      <c r="AGG126" s="233"/>
      <c r="AGH126" s="233"/>
      <c r="AGI126" s="233"/>
      <c r="AGJ126" s="233"/>
      <c r="AGK126" s="233"/>
      <c r="AGL126" s="233"/>
      <c r="AGM126" s="233"/>
      <c r="AGN126" s="233"/>
      <c r="AGO126" s="233"/>
      <c r="AGP126" s="233"/>
      <c r="AGQ126" s="233"/>
      <c r="AGR126" s="233"/>
      <c r="AGS126" s="233"/>
      <c r="AGT126" s="233"/>
      <c r="AGU126" s="233"/>
      <c r="AGV126" s="233"/>
      <c r="AGW126" s="233"/>
      <c r="AGX126" s="233"/>
      <c r="AGY126" s="233"/>
      <c r="AGZ126" s="233"/>
      <c r="AHA126" s="233"/>
      <c r="AHB126" s="233"/>
      <c r="AHC126" s="233"/>
      <c r="AHD126" s="233"/>
      <c r="AHE126" s="233"/>
      <c r="AHF126" s="233"/>
      <c r="AHG126" s="233"/>
      <c r="AHH126" s="233"/>
      <c r="AHI126" s="233"/>
      <c r="AHJ126" s="233"/>
      <c r="AHK126" s="233"/>
      <c r="AHL126" s="233"/>
      <c r="AHM126" s="233"/>
      <c r="AHN126" s="233"/>
      <c r="AHO126" s="233"/>
      <c r="AHP126" s="233"/>
      <c r="AHQ126" s="233"/>
      <c r="AHR126" s="233"/>
      <c r="AHS126" s="233"/>
      <c r="AHT126" s="233"/>
      <c r="AHU126" s="233"/>
      <c r="AHV126" s="233"/>
      <c r="AHW126" s="233"/>
      <c r="AHX126" s="233"/>
      <c r="AHY126" s="233"/>
      <c r="AHZ126" s="233"/>
      <c r="AIA126" s="233"/>
      <c r="AIB126" s="233"/>
      <c r="AIC126" s="233"/>
      <c r="AID126" s="233"/>
      <c r="AIE126" s="233"/>
      <c r="AIF126" s="233"/>
      <c r="AIG126" s="233"/>
      <c r="AIH126" s="233"/>
      <c r="AII126" s="233"/>
      <c r="AIJ126" s="233"/>
      <c r="AIK126" s="233"/>
      <c r="AIL126" s="233"/>
      <c r="AIM126" s="233"/>
      <c r="AIN126" s="233"/>
      <c r="AIO126" s="233"/>
      <c r="AIP126" s="233"/>
      <c r="AIQ126" s="233"/>
      <c r="AIR126" s="233"/>
      <c r="AIS126" s="233"/>
      <c r="AIT126" s="233"/>
      <c r="AIU126" s="233"/>
      <c r="AIV126" s="233"/>
      <c r="AIW126" s="233"/>
      <c r="AIX126" s="233"/>
      <c r="AIY126" s="233"/>
      <c r="AIZ126" s="233"/>
      <c r="AJA126" s="233"/>
      <c r="AJB126" s="233"/>
      <c r="AJC126" s="233"/>
      <c r="AJD126" s="233"/>
      <c r="AJE126" s="233"/>
      <c r="AJF126" s="233"/>
      <c r="AJG126" s="233"/>
      <c r="AJH126" s="233"/>
      <c r="AJI126" s="233"/>
      <c r="AJJ126" s="233"/>
      <c r="AJK126" s="233"/>
      <c r="AJL126" s="233"/>
      <c r="AJM126" s="233"/>
      <c r="AJN126" s="233"/>
      <c r="AJO126" s="233"/>
      <c r="AJP126" s="233"/>
      <c r="AJQ126" s="233"/>
      <c r="AJR126" s="233"/>
      <c r="AJS126" s="233"/>
      <c r="AJT126" s="233"/>
      <c r="AJU126" s="233"/>
      <c r="AJV126" s="233"/>
      <c r="AJW126" s="233"/>
      <c r="AJX126" s="233"/>
      <c r="AJY126" s="233"/>
      <c r="AJZ126" s="233"/>
      <c r="AKA126" s="233"/>
      <c r="AKB126" s="233"/>
      <c r="AKC126" s="233"/>
      <c r="AKD126" s="233"/>
      <c r="AKE126" s="233"/>
      <c r="AKF126" s="233"/>
      <c r="AKG126" s="233"/>
      <c r="AKH126" s="233"/>
      <c r="AKI126" s="233"/>
      <c r="AKJ126" s="233"/>
      <c r="AKK126" s="233"/>
      <c r="AKL126" s="233"/>
      <c r="AKM126" s="233"/>
      <c r="AKN126" s="233"/>
      <c r="AKO126" s="233"/>
      <c r="AKP126" s="233"/>
      <c r="AKQ126" s="233"/>
      <c r="AKR126" s="233"/>
      <c r="AKS126" s="233"/>
      <c r="AKT126" s="233"/>
      <c r="AKU126" s="233"/>
      <c r="AKV126" s="233"/>
      <c r="AKW126" s="233"/>
      <c r="AKX126" s="233"/>
      <c r="AKY126" s="233"/>
      <c r="AKZ126" s="233"/>
      <c r="ALA126" s="233"/>
      <c r="ALB126" s="233"/>
      <c r="ALC126" s="233"/>
      <c r="ALD126" s="233"/>
      <c r="ALE126" s="233"/>
      <c r="ALF126" s="233"/>
      <c r="ALG126" s="233"/>
      <c r="ALH126" s="233"/>
      <c r="ALI126" s="233"/>
      <c r="ALJ126" s="233"/>
      <c r="ALK126" s="233"/>
      <c r="ALL126" s="233"/>
      <c r="ALM126" s="233"/>
      <c r="ALN126" s="233"/>
      <c r="ALO126" s="233"/>
      <c r="ALP126" s="233"/>
      <c r="ALQ126" s="233"/>
      <c r="ALR126" s="233"/>
      <c r="ALS126" s="233"/>
    </row>
    <row r="127" spans="1:1007" x14ac:dyDescent="0.2">
      <c r="A127" s="398">
        <v>11</v>
      </c>
      <c r="B127" s="399" t="s">
        <v>89</v>
      </c>
      <c r="C127" s="757"/>
      <c r="D127" s="400">
        <f t="shared" si="12"/>
        <v>0</v>
      </c>
      <c r="E127" s="752"/>
      <c r="F127" s="360">
        <f t="shared" si="16"/>
        <v>0</v>
      </c>
      <c r="G127" s="360">
        <f t="shared" si="17"/>
        <v>0</v>
      </c>
      <c r="H127" s="360">
        <f t="shared" si="15"/>
        <v>0</v>
      </c>
      <c r="I127" s="233"/>
      <c r="J127" s="233"/>
      <c r="K127" s="233"/>
      <c r="L127" s="233"/>
      <c r="M127" s="233"/>
      <c r="N127" s="233"/>
      <c r="O127" s="233"/>
      <c r="P127" s="233"/>
      <c r="Q127" s="233"/>
      <c r="R127" s="233"/>
      <c r="S127" s="233"/>
      <c r="T127" s="233"/>
      <c r="U127" s="233"/>
      <c r="V127" s="233"/>
      <c r="W127" s="233"/>
      <c r="X127" s="233"/>
      <c r="Y127" s="233"/>
      <c r="Z127" s="233"/>
      <c r="AA127" s="233"/>
      <c r="AB127" s="233"/>
      <c r="AC127" s="233"/>
      <c r="AD127" s="233"/>
      <c r="AE127" s="233"/>
      <c r="AF127" s="233"/>
      <c r="AG127" s="233"/>
      <c r="AH127" s="233"/>
      <c r="AI127" s="233"/>
      <c r="AJ127" s="233"/>
      <c r="AK127" s="233"/>
      <c r="AL127" s="233"/>
      <c r="AM127" s="233"/>
      <c r="AN127" s="233"/>
      <c r="AO127" s="233"/>
      <c r="AP127" s="233"/>
      <c r="AQ127" s="233"/>
      <c r="AR127" s="233"/>
      <c r="AS127" s="233"/>
      <c r="AT127" s="233"/>
      <c r="AU127" s="233"/>
      <c r="AV127" s="233"/>
      <c r="AW127" s="233"/>
      <c r="AX127" s="233"/>
      <c r="AY127" s="233"/>
      <c r="AZ127" s="233"/>
      <c r="BA127" s="233"/>
      <c r="BB127" s="233"/>
      <c r="BC127" s="233"/>
      <c r="BD127" s="233"/>
      <c r="BE127" s="233"/>
      <c r="BF127" s="233"/>
      <c r="BG127" s="233"/>
      <c r="BH127" s="233"/>
      <c r="BI127" s="233"/>
      <c r="BJ127" s="233"/>
      <c r="BK127" s="233"/>
      <c r="BL127" s="233"/>
      <c r="BM127" s="233"/>
      <c r="BN127" s="233"/>
      <c r="BO127" s="233"/>
      <c r="BP127" s="233"/>
      <c r="BQ127" s="233"/>
      <c r="BR127" s="233"/>
      <c r="BS127" s="233"/>
      <c r="BT127" s="233"/>
      <c r="BU127" s="233"/>
      <c r="BV127" s="233"/>
      <c r="BW127" s="233"/>
      <c r="BX127" s="233"/>
      <c r="BY127" s="233"/>
      <c r="BZ127" s="233"/>
      <c r="CA127" s="233"/>
      <c r="CB127" s="233"/>
      <c r="CC127" s="233"/>
      <c r="CD127" s="233"/>
      <c r="CE127" s="233"/>
      <c r="CF127" s="233"/>
      <c r="CG127" s="233"/>
      <c r="CH127" s="233"/>
      <c r="CI127" s="233"/>
      <c r="CJ127" s="233"/>
      <c r="CK127" s="233"/>
      <c r="CL127" s="233"/>
      <c r="CM127" s="233"/>
      <c r="CN127" s="233"/>
      <c r="CO127" s="233"/>
      <c r="CP127" s="233"/>
      <c r="CQ127" s="233"/>
      <c r="CR127" s="233"/>
      <c r="CS127" s="233"/>
      <c r="CT127" s="233"/>
      <c r="CU127" s="233"/>
      <c r="CV127" s="233"/>
      <c r="CW127" s="233"/>
      <c r="CX127" s="233"/>
      <c r="CY127" s="233"/>
      <c r="CZ127" s="233"/>
      <c r="DA127" s="233"/>
      <c r="DB127" s="233"/>
      <c r="DC127" s="233"/>
      <c r="DD127" s="233"/>
      <c r="DE127" s="233"/>
      <c r="DF127" s="233"/>
      <c r="DG127" s="233"/>
      <c r="DH127" s="233"/>
      <c r="DI127" s="233"/>
      <c r="DJ127" s="233"/>
      <c r="DK127" s="233"/>
      <c r="DL127" s="233"/>
      <c r="DM127" s="233"/>
      <c r="DN127" s="233"/>
      <c r="DO127" s="233"/>
      <c r="DP127" s="233"/>
      <c r="DQ127" s="233"/>
      <c r="DR127" s="233"/>
      <c r="DS127" s="233"/>
      <c r="DT127" s="233"/>
      <c r="DU127" s="233"/>
      <c r="DV127" s="233"/>
      <c r="DW127" s="233"/>
      <c r="DX127" s="233"/>
      <c r="DY127" s="233"/>
      <c r="DZ127" s="233"/>
      <c r="EA127" s="233"/>
      <c r="EB127" s="233"/>
      <c r="EC127" s="233"/>
      <c r="ED127" s="233"/>
      <c r="EE127" s="233"/>
      <c r="EF127" s="233"/>
      <c r="EG127" s="233"/>
      <c r="EH127" s="233"/>
      <c r="EI127" s="233"/>
      <c r="EJ127" s="233"/>
      <c r="EK127" s="233"/>
      <c r="EL127" s="233"/>
      <c r="EM127" s="233"/>
      <c r="EN127" s="233"/>
      <c r="EO127" s="233"/>
      <c r="EP127" s="233"/>
      <c r="EQ127" s="233"/>
      <c r="ER127" s="233"/>
      <c r="ES127" s="233"/>
      <c r="ET127" s="233"/>
      <c r="EU127" s="233"/>
      <c r="EV127" s="233"/>
      <c r="EW127" s="233"/>
      <c r="EX127" s="233"/>
      <c r="EY127" s="233"/>
      <c r="EZ127" s="233"/>
      <c r="FA127" s="233"/>
      <c r="FB127" s="233"/>
      <c r="FC127" s="233"/>
      <c r="FD127" s="233"/>
      <c r="FE127" s="233"/>
      <c r="FF127" s="233"/>
      <c r="FG127" s="233"/>
      <c r="FH127" s="233"/>
      <c r="FI127" s="233"/>
      <c r="FJ127" s="233"/>
      <c r="FK127" s="233"/>
      <c r="FL127" s="233"/>
      <c r="FM127" s="233"/>
      <c r="FN127" s="233"/>
      <c r="FO127" s="233"/>
      <c r="FP127" s="233"/>
      <c r="FQ127" s="233"/>
      <c r="FR127" s="233"/>
      <c r="FS127" s="233"/>
      <c r="FT127" s="233"/>
      <c r="FU127" s="233"/>
      <c r="FV127" s="233"/>
      <c r="FW127" s="233"/>
      <c r="FX127" s="233"/>
      <c r="FY127" s="233"/>
      <c r="FZ127" s="233"/>
      <c r="GA127" s="233"/>
      <c r="GB127" s="233"/>
      <c r="GC127" s="233"/>
      <c r="GD127" s="233"/>
      <c r="GE127" s="233"/>
      <c r="GF127" s="233"/>
      <c r="GG127" s="233"/>
      <c r="GH127" s="233"/>
      <c r="GI127" s="233"/>
      <c r="GJ127" s="233"/>
      <c r="GK127" s="233"/>
      <c r="GL127" s="233"/>
      <c r="GM127" s="233"/>
      <c r="GN127" s="233"/>
      <c r="GO127" s="233"/>
      <c r="GP127" s="233"/>
      <c r="GQ127" s="233"/>
      <c r="GR127" s="233"/>
      <c r="GS127" s="233"/>
      <c r="GT127" s="233"/>
      <c r="GU127" s="233"/>
      <c r="GV127" s="233"/>
      <c r="GW127" s="233"/>
      <c r="GX127" s="233"/>
      <c r="GY127" s="233"/>
      <c r="GZ127" s="233"/>
      <c r="HA127" s="233"/>
      <c r="HB127" s="233"/>
      <c r="HC127" s="233"/>
      <c r="HD127" s="233"/>
      <c r="HE127" s="233"/>
      <c r="HF127" s="233"/>
      <c r="HG127" s="233"/>
      <c r="HH127" s="233"/>
      <c r="HI127" s="233"/>
      <c r="HJ127" s="233"/>
      <c r="HK127" s="233"/>
      <c r="HL127" s="233"/>
      <c r="HM127" s="233"/>
      <c r="HN127" s="233"/>
      <c r="HO127" s="233"/>
      <c r="HP127" s="233"/>
      <c r="HQ127" s="233"/>
      <c r="HR127" s="233"/>
      <c r="HS127" s="233"/>
      <c r="HT127" s="233"/>
      <c r="HU127" s="233"/>
      <c r="HV127" s="233"/>
      <c r="HW127" s="233"/>
      <c r="HX127" s="233"/>
      <c r="HY127" s="233"/>
      <c r="HZ127" s="233"/>
      <c r="IA127" s="233"/>
      <c r="IB127" s="233"/>
      <c r="IC127" s="233"/>
      <c r="ID127" s="233"/>
      <c r="IE127" s="233"/>
      <c r="IF127" s="233"/>
      <c r="IG127" s="233"/>
      <c r="IH127" s="233"/>
      <c r="II127" s="233"/>
      <c r="IJ127" s="233"/>
      <c r="IK127" s="233"/>
      <c r="IL127" s="233"/>
      <c r="IM127" s="233"/>
      <c r="IN127" s="233"/>
      <c r="IO127" s="233"/>
      <c r="IP127" s="233"/>
      <c r="IQ127" s="233"/>
      <c r="IR127" s="233"/>
      <c r="IS127" s="233"/>
      <c r="IT127" s="233"/>
      <c r="IU127" s="233"/>
      <c r="IV127" s="233"/>
      <c r="IW127" s="233"/>
      <c r="IX127" s="233"/>
      <c r="IY127" s="233"/>
      <c r="IZ127" s="233"/>
      <c r="JA127" s="233"/>
      <c r="JB127" s="233"/>
      <c r="JC127" s="233"/>
      <c r="JD127" s="233"/>
      <c r="JE127" s="233"/>
      <c r="JF127" s="233"/>
      <c r="JG127" s="233"/>
      <c r="JH127" s="233"/>
      <c r="JI127" s="233"/>
      <c r="JJ127" s="233"/>
      <c r="JK127" s="233"/>
      <c r="JL127" s="233"/>
      <c r="JM127" s="233"/>
      <c r="JN127" s="233"/>
      <c r="JO127" s="233"/>
      <c r="JP127" s="233"/>
      <c r="JQ127" s="233"/>
      <c r="JR127" s="233"/>
      <c r="JS127" s="233"/>
      <c r="JT127" s="233"/>
      <c r="JU127" s="233"/>
      <c r="JV127" s="233"/>
      <c r="JW127" s="233"/>
      <c r="JX127" s="233"/>
      <c r="JY127" s="233"/>
      <c r="JZ127" s="233"/>
      <c r="KA127" s="233"/>
      <c r="KB127" s="233"/>
      <c r="KC127" s="233"/>
      <c r="KD127" s="233"/>
      <c r="KE127" s="233"/>
      <c r="KF127" s="233"/>
      <c r="KG127" s="233"/>
      <c r="KH127" s="233"/>
      <c r="KI127" s="233"/>
      <c r="KJ127" s="233"/>
      <c r="KK127" s="233"/>
      <c r="KL127" s="233"/>
      <c r="KM127" s="233"/>
      <c r="KN127" s="233"/>
      <c r="KO127" s="233"/>
      <c r="KP127" s="233"/>
      <c r="KQ127" s="233"/>
      <c r="KR127" s="233"/>
      <c r="KS127" s="233"/>
      <c r="KT127" s="233"/>
      <c r="KU127" s="233"/>
      <c r="KV127" s="233"/>
      <c r="KW127" s="233"/>
      <c r="KX127" s="233"/>
      <c r="KY127" s="233"/>
      <c r="KZ127" s="233"/>
      <c r="LA127" s="233"/>
      <c r="LB127" s="233"/>
      <c r="LC127" s="233"/>
      <c r="LD127" s="233"/>
      <c r="LE127" s="233"/>
      <c r="LF127" s="233"/>
      <c r="LG127" s="233"/>
      <c r="LH127" s="233"/>
      <c r="LI127" s="233"/>
      <c r="LJ127" s="233"/>
      <c r="LK127" s="233"/>
      <c r="LL127" s="233"/>
      <c r="LM127" s="233"/>
      <c r="LN127" s="233"/>
      <c r="LO127" s="233"/>
      <c r="LP127" s="233"/>
      <c r="LQ127" s="233"/>
      <c r="LR127" s="233"/>
      <c r="LS127" s="233"/>
      <c r="LT127" s="233"/>
      <c r="LU127" s="233"/>
      <c r="LV127" s="233"/>
      <c r="LW127" s="233"/>
      <c r="LX127" s="233"/>
      <c r="LY127" s="233"/>
      <c r="LZ127" s="233"/>
      <c r="MA127" s="233"/>
      <c r="MB127" s="233"/>
      <c r="MC127" s="233"/>
      <c r="MD127" s="233"/>
      <c r="ME127" s="233"/>
      <c r="MF127" s="233"/>
      <c r="MG127" s="233"/>
      <c r="MH127" s="233"/>
      <c r="MI127" s="233"/>
      <c r="MJ127" s="233"/>
      <c r="MK127" s="233"/>
      <c r="ML127" s="233"/>
      <c r="MM127" s="233"/>
      <c r="MN127" s="233"/>
      <c r="MO127" s="233"/>
      <c r="MP127" s="233"/>
      <c r="MQ127" s="233"/>
      <c r="MR127" s="233"/>
      <c r="MS127" s="233"/>
      <c r="MT127" s="233"/>
      <c r="MU127" s="233"/>
      <c r="MV127" s="233"/>
      <c r="MW127" s="233"/>
      <c r="MX127" s="233"/>
      <c r="MY127" s="233"/>
      <c r="MZ127" s="233"/>
      <c r="NA127" s="233"/>
      <c r="NB127" s="233"/>
      <c r="NC127" s="233"/>
      <c r="ND127" s="233"/>
      <c r="NE127" s="233"/>
      <c r="NF127" s="233"/>
      <c r="NG127" s="233"/>
      <c r="NH127" s="233"/>
      <c r="NI127" s="233"/>
      <c r="NJ127" s="233"/>
      <c r="NK127" s="233"/>
      <c r="NL127" s="233"/>
      <c r="NM127" s="233"/>
      <c r="NN127" s="233"/>
      <c r="NO127" s="233"/>
      <c r="NP127" s="233"/>
      <c r="NQ127" s="233"/>
      <c r="NR127" s="233"/>
      <c r="NS127" s="233"/>
      <c r="NT127" s="233"/>
      <c r="NU127" s="233"/>
      <c r="NV127" s="233"/>
      <c r="NW127" s="233"/>
      <c r="NX127" s="233"/>
      <c r="NY127" s="233"/>
      <c r="NZ127" s="233"/>
      <c r="OA127" s="233"/>
      <c r="OB127" s="233"/>
      <c r="OC127" s="233"/>
      <c r="OD127" s="233"/>
      <c r="OE127" s="233"/>
      <c r="OF127" s="233"/>
      <c r="OG127" s="233"/>
      <c r="OH127" s="233"/>
      <c r="OI127" s="233"/>
      <c r="OJ127" s="233"/>
      <c r="OK127" s="233"/>
      <c r="OL127" s="233"/>
      <c r="OM127" s="233"/>
      <c r="ON127" s="233"/>
      <c r="OO127" s="233"/>
      <c r="OP127" s="233"/>
      <c r="OQ127" s="233"/>
      <c r="OR127" s="233"/>
      <c r="OS127" s="233"/>
      <c r="OT127" s="233"/>
      <c r="OU127" s="233"/>
      <c r="OV127" s="233"/>
      <c r="OW127" s="233"/>
      <c r="OX127" s="233"/>
      <c r="OY127" s="233"/>
      <c r="OZ127" s="233"/>
      <c r="PA127" s="233"/>
      <c r="PB127" s="233"/>
      <c r="PC127" s="233"/>
      <c r="PD127" s="233"/>
      <c r="PE127" s="233"/>
      <c r="PF127" s="233"/>
      <c r="PG127" s="233"/>
      <c r="PH127" s="233"/>
      <c r="PI127" s="233"/>
      <c r="PJ127" s="233"/>
      <c r="PK127" s="233"/>
      <c r="PL127" s="233"/>
      <c r="PM127" s="233"/>
      <c r="PN127" s="233"/>
      <c r="PO127" s="233"/>
      <c r="PP127" s="233"/>
      <c r="PQ127" s="233"/>
      <c r="PR127" s="233"/>
      <c r="PS127" s="233"/>
      <c r="PT127" s="233"/>
      <c r="PU127" s="233"/>
      <c r="PV127" s="233"/>
      <c r="PW127" s="233"/>
      <c r="PX127" s="233"/>
      <c r="PY127" s="233"/>
      <c r="PZ127" s="233"/>
      <c r="QA127" s="233"/>
      <c r="QB127" s="233"/>
      <c r="QC127" s="233"/>
      <c r="QD127" s="233"/>
      <c r="QE127" s="233"/>
      <c r="QF127" s="233"/>
      <c r="QG127" s="233"/>
      <c r="QH127" s="233"/>
      <c r="QI127" s="233"/>
      <c r="QJ127" s="233"/>
      <c r="QK127" s="233"/>
      <c r="QL127" s="233"/>
      <c r="QM127" s="233"/>
      <c r="QN127" s="233"/>
      <c r="QO127" s="233"/>
      <c r="QP127" s="233"/>
      <c r="QQ127" s="233"/>
      <c r="QR127" s="233"/>
      <c r="QS127" s="233"/>
      <c r="QT127" s="233"/>
      <c r="QU127" s="233"/>
      <c r="QV127" s="233"/>
      <c r="QW127" s="233"/>
      <c r="QX127" s="233"/>
      <c r="QY127" s="233"/>
      <c r="QZ127" s="233"/>
      <c r="RA127" s="233"/>
      <c r="RB127" s="233"/>
      <c r="RC127" s="233"/>
      <c r="RD127" s="233"/>
      <c r="RE127" s="233"/>
      <c r="RF127" s="233"/>
      <c r="RG127" s="233"/>
      <c r="RH127" s="233"/>
      <c r="RI127" s="233"/>
      <c r="RJ127" s="233"/>
      <c r="RK127" s="233"/>
      <c r="RL127" s="233"/>
      <c r="RM127" s="233"/>
      <c r="RN127" s="233"/>
      <c r="RO127" s="233"/>
      <c r="RP127" s="233"/>
      <c r="RQ127" s="233"/>
      <c r="RR127" s="233"/>
      <c r="RS127" s="233"/>
      <c r="RT127" s="233"/>
      <c r="RU127" s="233"/>
      <c r="RV127" s="233"/>
      <c r="RW127" s="233"/>
      <c r="RX127" s="233"/>
      <c r="RY127" s="233"/>
      <c r="RZ127" s="233"/>
      <c r="SA127" s="233"/>
      <c r="SB127" s="233"/>
      <c r="SC127" s="233"/>
      <c r="SD127" s="233"/>
      <c r="SE127" s="233"/>
      <c r="SF127" s="233"/>
      <c r="SG127" s="233"/>
      <c r="SH127" s="233"/>
      <c r="SI127" s="233"/>
      <c r="SJ127" s="233"/>
      <c r="SK127" s="233"/>
      <c r="SL127" s="233"/>
      <c r="SM127" s="233"/>
      <c r="SN127" s="233"/>
      <c r="SO127" s="233"/>
      <c r="SP127" s="233"/>
      <c r="SQ127" s="233"/>
      <c r="SR127" s="233"/>
      <c r="SS127" s="233"/>
      <c r="ST127" s="233"/>
      <c r="SU127" s="233"/>
      <c r="SV127" s="233"/>
      <c r="SW127" s="233"/>
      <c r="SX127" s="233"/>
      <c r="SY127" s="233"/>
      <c r="SZ127" s="233"/>
      <c r="TA127" s="233"/>
      <c r="TB127" s="233"/>
      <c r="TC127" s="233"/>
      <c r="TD127" s="233"/>
      <c r="TE127" s="233"/>
      <c r="TF127" s="233"/>
      <c r="TG127" s="233"/>
      <c r="TH127" s="233"/>
      <c r="TI127" s="233"/>
      <c r="TJ127" s="233"/>
      <c r="TK127" s="233"/>
      <c r="TL127" s="233"/>
      <c r="TM127" s="233"/>
      <c r="TN127" s="233"/>
      <c r="TO127" s="233"/>
      <c r="TP127" s="233"/>
      <c r="TQ127" s="233"/>
      <c r="TR127" s="233"/>
      <c r="TS127" s="233"/>
      <c r="TT127" s="233"/>
      <c r="TU127" s="233"/>
      <c r="TV127" s="233"/>
      <c r="TW127" s="233"/>
      <c r="TX127" s="233"/>
      <c r="TY127" s="233"/>
      <c r="TZ127" s="233"/>
      <c r="UA127" s="233"/>
      <c r="UB127" s="233"/>
      <c r="UC127" s="233"/>
      <c r="UD127" s="233"/>
      <c r="UE127" s="233"/>
      <c r="UF127" s="233"/>
      <c r="UG127" s="233"/>
      <c r="UH127" s="233"/>
      <c r="UI127" s="233"/>
      <c r="UJ127" s="233"/>
      <c r="UK127" s="233"/>
      <c r="UL127" s="233"/>
      <c r="UM127" s="233"/>
      <c r="UN127" s="233"/>
      <c r="UO127" s="233"/>
      <c r="UP127" s="233"/>
      <c r="UQ127" s="233"/>
      <c r="UR127" s="233"/>
      <c r="US127" s="233"/>
      <c r="UT127" s="233"/>
      <c r="UU127" s="233"/>
      <c r="UV127" s="233"/>
      <c r="UW127" s="233"/>
      <c r="UX127" s="233"/>
      <c r="UY127" s="233"/>
      <c r="UZ127" s="233"/>
      <c r="VA127" s="233"/>
      <c r="VB127" s="233"/>
      <c r="VC127" s="233"/>
      <c r="VD127" s="233"/>
      <c r="VE127" s="233"/>
      <c r="VF127" s="233"/>
      <c r="VG127" s="233"/>
      <c r="VH127" s="233"/>
      <c r="VI127" s="233"/>
      <c r="VJ127" s="233"/>
      <c r="VK127" s="233"/>
      <c r="VL127" s="233"/>
      <c r="VM127" s="233"/>
      <c r="VN127" s="233"/>
      <c r="VO127" s="233"/>
      <c r="VP127" s="233"/>
      <c r="VQ127" s="233"/>
      <c r="VR127" s="233"/>
      <c r="VS127" s="233"/>
      <c r="VT127" s="233"/>
      <c r="VU127" s="233"/>
      <c r="VV127" s="233"/>
      <c r="VW127" s="233"/>
      <c r="VX127" s="233"/>
      <c r="VY127" s="233"/>
      <c r="VZ127" s="233"/>
      <c r="WA127" s="233"/>
      <c r="WB127" s="233"/>
      <c r="WC127" s="233"/>
      <c r="WD127" s="233"/>
      <c r="WE127" s="233"/>
      <c r="WF127" s="233"/>
      <c r="WG127" s="233"/>
      <c r="WH127" s="233"/>
      <c r="WI127" s="233"/>
      <c r="WJ127" s="233"/>
      <c r="WK127" s="233"/>
      <c r="WL127" s="233"/>
      <c r="WM127" s="233"/>
      <c r="WN127" s="233"/>
      <c r="WO127" s="233"/>
      <c r="WP127" s="233"/>
      <c r="WQ127" s="233"/>
      <c r="WR127" s="233"/>
      <c r="WS127" s="233"/>
      <c r="WT127" s="233"/>
      <c r="WU127" s="233"/>
      <c r="WV127" s="233"/>
      <c r="WW127" s="233"/>
      <c r="WX127" s="233"/>
      <c r="WY127" s="233"/>
      <c r="WZ127" s="233"/>
      <c r="XA127" s="233"/>
      <c r="XB127" s="233"/>
      <c r="XC127" s="233"/>
      <c r="XD127" s="233"/>
      <c r="XE127" s="233"/>
      <c r="XF127" s="233"/>
      <c r="XG127" s="233"/>
      <c r="XH127" s="233"/>
      <c r="XI127" s="233"/>
      <c r="XJ127" s="233"/>
      <c r="XK127" s="233"/>
      <c r="XL127" s="233"/>
      <c r="XM127" s="233"/>
      <c r="XN127" s="233"/>
      <c r="XO127" s="233"/>
      <c r="XP127" s="233"/>
      <c r="XQ127" s="233"/>
      <c r="XR127" s="233"/>
      <c r="XS127" s="233"/>
      <c r="XT127" s="233"/>
      <c r="XU127" s="233"/>
      <c r="XV127" s="233"/>
      <c r="XW127" s="233"/>
      <c r="XX127" s="233"/>
      <c r="XY127" s="233"/>
      <c r="XZ127" s="233"/>
      <c r="YA127" s="233"/>
      <c r="YB127" s="233"/>
      <c r="YC127" s="233"/>
      <c r="YD127" s="233"/>
      <c r="YE127" s="233"/>
      <c r="YF127" s="233"/>
      <c r="YG127" s="233"/>
      <c r="YH127" s="233"/>
      <c r="YI127" s="233"/>
      <c r="YJ127" s="233"/>
      <c r="YK127" s="233"/>
      <c r="YL127" s="233"/>
      <c r="YM127" s="233"/>
      <c r="YN127" s="233"/>
      <c r="YO127" s="233"/>
      <c r="YP127" s="233"/>
      <c r="YQ127" s="233"/>
      <c r="YR127" s="233"/>
      <c r="YS127" s="233"/>
      <c r="YT127" s="233"/>
      <c r="YU127" s="233"/>
      <c r="YV127" s="233"/>
      <c r="YW127" s="233"/>
      <c r="YX127" s="233"/>
      <c r="YY127" s="233"/>
      <c r="YZ127" s="233"/>
      <c r="ZA127" s="233"/>
      <c r="ZB127" s="233"/>
      <c r="ZC127" s="233"/>
      <c r="ZD127" s="233"/>
      <c r="ZE127" s="233"/>
      <c r="ZF127" s="233"/>
      <c r="ZG127" s="233"/>
      <c r="ZH127" s="233"/>
      <c r="ZI127" s="233"/>
      <c r="ZJ127" s="233"/>
      <c r="ZK127" s="233"/>
      <c r="ZL127" s="233"/>
      <c r="ZM127" s="233"/>
      <c r="ZN127" s="233"/>
      <c r="ZO127" s="233"/>
      <c r="ZP127" s="233"/>
      <c r="ZQ127" s="233"/>
      <c r="ZR127" s="233"/>
      <c r="ZS127" s="233"/>
      <c r="ZT127" s="233"/>
      <c r="ZU127" s="233"/>
      <c r="ZV127" s="233"/>
      <c r="ZW127" s="233"/>
      <c r="ZX127" s="233"/>
      <c r="ZY127" s="233"/>
      <c r="ZZ127" s="233"/>
      <c r="AAA127" s="233"/>
      <c r="AAB127" s="233"/>
      <c r="AAC127" s="233"/>
      <c r="AAD127" s="233"/>
      <c r="AAE127" s="233"/>
      <c r="AAF127" s="233"/>
      <c r="AAG127" s="233"/>
      <c r="AAH127" s="233"/>
      <c r="AAI127" s="233"/>
      <c r="AAJ127" s="233"/>
      <c r="AAK127" s="233"/>
      <c r="AAL127" s="233"/>
      <c r="AAM127" s="233"/>
      <c r="AAN127" s="233"/>
      <c r="AAO127" s="233"/>
      <c r="AAP127" s="233"/>
      <c r="AAQ127" s="233"/>
      <c r="AAR127" s="233"/>
      <c r="AAS127" s="233"/>
      <c r="AAT127" s="233"/>
      <c r="AAU127" s="233"/>
      <c r="AAV127" s="233"/>
      <c r="AAW127" s="233"/>
      <c r="AAX127" s="233"/>
      <c r="AAY127" s="233"/>
      <c r="AAZ127" s="233"/>
      <c r="ABA127" s="233"/>
      <c r="ABB127" s="233"/>
      <c r="ABC127" s="233"/>
      <c r="ABD127" s="233"/>
      <c r="ABE127" s="233"/>
      <c r="ABF127" s="233"/>
      <c r="ABG127" s="233"/>
      <c r="ABH127" s="233"/>
      <c r="ABI127" s="233"/>
      <c r="ABJ127" s="233"/>
      <c r="ABK127" s="233"/>
      <c r="ABL127" s="233"/>
      <c r="ABM127" s="233"/>
      <c r="ABN127" s="233"/>
      <c r="ABO127" s="233"/>
      <c r="ABP127" s="233"/>
      <c r="ABQ127" s="233"/>
      <c r="ABR127" s="233"/>
      <c r="ABS127" s="233"/>
      <c r="ABT127" s="233"/>
      <c r="ABU127" s="233"/>
      <c r="ABV127" s="233"/>
      <c r="ABW127" s="233"/>
      <c r="ABX127" s="233"/>
      <c r="ABY127" s="233"/>
      <c r="ABZ127" s="233"/>
      <c r="ACA127" s="233"/>
      <c r="ACB127" s="233"/>
      <c r="ACC127" s="233"/>
      <c r="ACD127" s="233"/>
      <c r="ACE127" s="233"/>
      <c r="ACF127" s="233"/>
      <c r="ACG127" s="233"/>
      <c r="ACH127" s="233"/>
      <c r="ACI127" s="233"/>
      <c r="ACJ127" s="233"/>
      <c r="ACK127" s="233"/>
      <c r="ACL127" s="233"/>
      <c r="ACM127" s="233"/>
      <c r="ACN127" s="233"/>
      <c r="ACO127" s="233"/>
      <c r="ACP127" s="233"/>
      <c r="ACQ127" s="233"/>
      <c r="ACR127" s="233"/>
      <c r="ACS127" s="233"/>
      <c r="ACT127" s="233"/>
      <c r="ACU127" s="233"/>
      <c r="ACV127" s="233"/>
      <c r="ACW127" s="233"/>
      <c r="ACX127" s="233"/>
      <c r="ACY127" s="233"/>
      <c r="ACZ127" s="233"/>
      <c r="ADA127" s="233"/>
      <c r="ADB127" s="233"/>
      <c r="ADC127" s="233"/>
      <c r="ADD127" s="233"/>
      <c r="ADE127" s="233"/>
      <c r="ADF127" s="233"/>
      <c r="ADG127" s="233"/>
      <c r="ADH127" s="233"/>
      <c r="ADI127" s="233"/>
      <c r="ADJ127" s="233"/>
      <c r="ADK127" s="233"/>
      <c r="ADL127" s="233"/>
      <c r="ADM127" s="233"/>
      <c r="ADN127" s="233"/>
      <c r="ADO127" s="233"/>
      <c r="ADP127" s="233"/>
      <c r="ADQ127" s="233"/>
      <c r="ADR127" s="233"/>
      <c r="ADS127" s="233"/>
      <c r="ADT127" s="233"/>
      <c r="ADU127" s="233"/>
      <c r="ADV127" s="233"/>
      <c r="ADW127" s="233"/>
      <c r="ADX127" s="233"/>
      <c r="ADY127" s="233"/>
      <c r="ADZ127" s="233"/>
      <c r="AEA127" s="233"/>
      <c r="AEB127" s="233"/>
      <c r="AEC127" s="233"/>
      <c r="AED127" s="233"/>
      <c r="AEE127" s="233"/>
      <c r="AEF127" s="233"/>
      <c r="AEG127" s="233"/>
      <c r="AEH127" s="233"/>
      <c r="AEI127" s="233"/>
      <c r="AEJ127" s="233"/>
      <c r="AEK127" s="233"/>
      <c r="AEL127" s="233"/>
      <c r="AEM127" s="233"/>
      <c r="AEN127" s="233"/>
      <c r="AEO127" s="233"/>
      <c r="AEP127" s="233"/>
      <c r="AEQ127" s="233"/>
      <c r="AER127" s="233"/>
      <c r="AES127" s="233"/>
      <c r="AET127" s="233"/>
      <c r="AEU127" s="233"/>
      <c r="AEV127" s="233"/>
      <c r="AEW127" s="233"/>
      <c r="AEX127" s="233"/>
      <c r="AEY127" s="233"/>
      <c r="AEZ127" s="233"/>
      <c r="AFA127" s="233"/>
      <c r="AFB127" s="233"/>
      <c r="AFC127" s="233"/>
      <c r="AFD127" s="233"/>
      <c r="AFE127" s="233"/>
      <c r="AFF127" s="233"/>
      <c r="AFG127" s="233"/>
      <c r="AFH127" s="233"/>
      <c r="AFI127" s="233"/>
      <c r="AFJ127" s="233"/>
      <c r="AFK127" s="233"/>
      <c r="AFL127" s="233"/>
      <c r="AFM127" s="233"/>
      <c r="AFN127" s="233"/>
      <c r="AFO127" s="233"/>
      <c r="AFP127" s="233"/>
      <c r="AFQ127" s="233"/>
      <c r="AFR127" s="233"/>
      <c r="AFS127" s="233"/>
      <c r="AFT127" s="233"/>
      <c r="AFU127" s="233"/>
      <c r="AFV127" s="233"/>
      <c r="AFW127" s="233"/>
      <c r="AFX127" s="233"/>
      <c r="AFY127" s="233"/>
      <c r="AFZ127" s="233"/>
      <c r="AGA127" s="233"/>
      <c r="AGB127" s="233"/>
      <c r="AGC127" s="233"/>
      <c r="AGD127" s="233"/>
      <c r="AGE127" s="233"/>
      <c r="AGF127" s="233"/>
      <c r="AGG127" s="233"/>
      <c r="AGH127" s="233"/>
      <c r="AGI127" s="233"/>
      <c r="AGJ127" s="233"/>
      <c r="AGK127" s="233"/>
      <c r="AGL127" s="233"/>
      <c r="AGM127" s="233"/>
      <c r="AGN127" s="233"/>
      <c r="AGO127" s="233"/>
      <c r="AGP127" s="233"/>
      <c r="AGQ127" s="233"/>
      <c r="AGR127" s="233"/>
      <c r="AGS127" s="233"/>
      <c r="AGT127" s="233"/>
      <c r="AGU127" s="233"/>
      <c r="AGV127" s="233"/>
      <c r="AGW127" s="233"/>
      <c r="AGX127" s="233"/>
      <c r="AGY127" s="233"/>
      <c r="AGZ127" s="233"/>
      <c r="AHA127" s="233"/>
      <c r="AHB127" s="233"/>
      <c r="AHC127" s="233"/>
      <c r="AHD127" s="233"/>
      <c r="AHE127" s="233"/>
      <c r="AHF127" s="233"/>
      <c r="AHG127" s="233"/>
      <c r="AHH127" s="233"/>
      <c r="AHI127" s="233"/>
      <c r="AHJ127" s="233"/>
      <c r="AHK127" s="233"/>
      <c r="AHL127" s="233"/>
      <c r="AHM127" s="233"/>
      <c r="AHN127" s="233"/>
      <c r="AHO127" s="233"/>
      <c r="AHP127" s="233"/>
      <c r="AHQ127" s="233"/>
      <c r="AHR127" s="233"/>
      <c r="AHS127" s="233"/>
      <c r="AHT127" s="233"/>
      <c r="AHU127" s="233"/>
      <c r="AHV127" s="233"/>
      <c r="AHW127" s="233"/>
      <c r="AHX127" s="233"/>
      <c r="AHY127" s="233"/>
      <c r="AHZ127" s="233"/>
      <c r="AIA127" s="233"/>
      <c r="AIB127" s="233"/>
      <c r="AIC127" s="233"/>
      <c r="AID127" s="233"/>
      <c r="AIE127" s="233"/>
      <c r="AIF127" s="233"/>
      <c r="AIG127" s="233"/>
      <c r="AIH127" s="233"/>
      <c r="AII127" s="233"/>
      <c r="AIJ127" s="233"/>
      <c r="AIK127" s="233"/>
      <c r="AIL127" s="233"/>
      <c r="AIM127" s="233"/>
      <c r="AIN127" s="233"/>
      <c r="AIO127" s="233"/>
      <c r="AIP127" s="233"/>
      <c r="AIQ127" s="233"/>
      <c r="AIR127" s="233"/>
      <c r="AIS127" s="233"/>
      <c r="AIT127" s="233"/>
      <c r="AIU127" s="233"/>
      <c r="AIV127" s="233"/>
      <c r="AIW127" s="233"/>
      <c r="AIX127" s="233"/>
      <c r="AIY127" s="233"/>
      <c r="AIZ127" s="233"/>
      <c r="AJA127" s="233"/>
      <c r="AJB127" s="233"/>
      <c r="AJC127" s="233"/>
      <c r="AJD127" s="233"/>
      <c r="AJE127" s="233"/>
      <c r="AJF127" s="233"/>
      <c r="AJG127" s="233"/>
      <c r="AJH127" s="233"/>
      <c r="AJI127" s="233"/>
      <c r="AJJ127" s="233"/>
      <c r="AJK127" s="233"/>
      <c r="AJL127" s="233"/>
      <c r="AJM127" s="233"/>
      <c r="AJN127" s="233"/>
      <c r="AJO127" s="233"/>
      <c r="AJP127" s="233"/>
      <c r="AJQ127" s="233"/>
      <c r="AJR127" s="233"/>
      <c r="AJS127" s="233"/>
      <c r="AJT127" s="233"/>
      <c r="AJU127" s="233"/>
      <c r="AJV127" s="233"/>
      <c r="AJW127" s="233"/>
      <c r="AJX127" s="233"/>
      <c r="AJY127" s="233"/>
      <c r="AJZ127" s="233"/>
      <c r="AKA127" s="233"/>
      <c r="AKB127" s="233"/>
      <c r="AKC127" s="233"/>
      <c r="AKD127" s="233"/>
      <c r="AKE127" s="233"/>
      <c r="AKF127" s="233"/>
      <c r="AKG127" s="233"/>
      <c r="AKH127" s="233"/>
      <c r="AKI127" s="233"/>
      <c r="AKJ127" s="233"/>
      <c r="AKK127" s="233"/>
      <c r="AKL127" s="233"/>
      <c r="AKM127" s="233"/>
      <c r="AKN127" s="233"/>
      <c r="AKO127" s="233"/>
      <c r="AKP127" s="233"/>
      <c r="AKQ127" s="233"/>
      <c r="AKR127" s="233"/>
      <c r="AKS127" s="233"/>
      <c r="AKT127" s="233"/>
      <c r="AKU127" s="233"/>
      <c r="AKV127" s="233"/>
      <c r="AKW127" s="233"/>
      <c r="AKX127" s="233"/>
      <c r="AKY127" s="233"/>
      <c r="AKZ127" s="233"/>
      <c r="ALA127" s="233"/>
      <c r="ALB127" s="233"/>
      <c r="ALC127" s="233"/>
      <c r="ALD127" s="233"/>
      <c r="ALE127" s="233"/>
      <c r="ALF127" s="233"/>
      <c r="ALG127" s="233"/>
      <c r="ALH127" s="233"/>
      <c r="ALI127" s="233"/>
      <c r="ALJ127" s="233"/>
      <c r="ALK127" s="233"/>
      <c r="ALL127" s="233"/>
      <c r="ALM127" s="233"/>
      <c r="ALN127" s="233"/>
      <c r="ALO127" s="233"/>
      <c r="ALP127" s="233"/>
      <c r="ALQ127" s="233"/>
      <c r="ALR127" s="233"/>
      <c r="ALS127" s="233"/>
    </row>
    <row r="128" spans="1:1007" x14ac:dyDescent="0.2">
      <c r="A128" s="402">
        <v>12</v>
      </c>
      <c r="B128" s="403" t="s">
        <v>288</v>
      </c>
      <c r="C128" s="757"/>
      <c r="D128" s="400">
        <f t="shared" si="12"/>
        <v>0</v>
      </c>
      <c r="E128" s="752"/>
      <c r="F128" s="362">
        <f t="shared" si="16"/>
        <v>0</v>
      </c>
      <c r="G128" s="362">
        <f t="shared" si="17"/>
        <v>0</v>
      </c>
      <c r="H128" s="362">
        <f t="shared" si="15"/>
        <v>0</v>
      </c>
      <c r="I128" s="233"/>
      <c r="J128" s="233"/>
      <c r="K128" s="233"/>
      <c r="L128" s="233"/>
      <c r="M128" s="233"/>
      <c r="N128" s="233"/>
      <c r="O128" s="233"/>
      <c r="P128" s="233"/>
      <c r="Q128" s="233"/>
      <c r="R128" s="233"/>
      <c r="S128" s="233"/>
      <c r="T128" s="233"/>
      <c r="U128" s="233"/>
      <c r="V128" s="233"/>
      <c r="W128" s="233"/>
      <c r="X128" s="233"/>
      <c r="Y128" s="233"/>
      <c r="Z128" s="233"/>
      <c r="AA128" s="233"/>
      <c r="AB128" s="233"/>
      <c r="AC128" s="233"/>
      <c r="AD128" s="233"/>
      <c r="AE128" s="233"/>
      <c r="AF128" s="233"/>
      <c r="AG128" s="233"/>
      <c r="AH128" s="233"/>
      <c r="AI128" s="233"/>
      <c r="AJ128" s="233"/>
      <c r="AK128" s="233"/>
      <c r="AL128" s="233"/>
      <c r="AM128" s="233"/>
      <c r="AN128" s="233"/>
      <c r="AO128" s="233"/>
      <c r="AP128" s="233"/>
      <c r="AQ128" s="233"/>
      <c r="AR128" s="233"/>
      <c r="AS128" s="233"/>
      <c r="AT128" s="233"/>
      <c r="AU128" s="233"/>
      <c r="AV128" s="233"/>
      <c r="AW128" s="233"/>
      <c r="AX128" s="233"/>
      <c r="AY128" s="233"/>
      <c r="AZ128" s="233"/>
      <c r="BA128" s="233"/>
      <c r="BB128" s="233"/>
      <c r="BC128" s="233"/>
      <c r="BD128" s="233"/>
      <c r="BE128" s="233"/>
      <c r="BF128" s="233"/>
      <c r="BG128" s="233"/>
      <c r="BH128" s="233"/>
      <c r="BI128" s="233"/>
      <c r="BJ128" s="233"/>
      <c r="BK128" s="233"/>
      <c r="BL128" s="233"/>
      <c r="BM128" s="233"/>
      <c r="BN128" s="233"/>
      <c r="BO128" s="233"/>
      <c r="BP128" s="233"/>
      <c r="BQ128" s="233"/>
      <c r="BR128" s="233"/>
      <c r="BS128" s="233"/>
      <c r="BT128" s="233"/>
      <c r="BU128" s="233"/>
      <c r="BV128" s="233"/>
      <c r="BW128" s="233"/>
      <c r="BX128" s="233"/>
      <c r="BY128" s="233"/>
      <c r="BZ128" s="233"/>
      <c r="CA128" s="233"/>
      <c r="CB128" s="233"/>
      <c r="CC128" s="233"/>
      <c r="CD128" s="233"/>
      <c r="CE128" s="233"/>
      <c r="CF128" s="233"/>
      <c r="CG128" s="233"/>
      <c r="CH128" s="233"/>
      <c r="CI128" s="233"/>
      <c r="CJ128" s="233"/>
      <c r="CK128" s="233"/>
      <c r="CL128" s="233"/>
      <c r="CM128" s="233"/>
      <c r="CN128" s="233"/>
      <c r="CO128" s="233"/>
      <c r="CP128" s="233"/>
      <c r="CQ128" s="233"/>
      <c r="CR128" s="233"/>
      <c r="CS128" s="233"/>
      <c r="CT128" s="233"/>
      <c r="CU128" s="233"/>
      <c r="CV128" s="233"/>
      <c r="CW128" s="233"/>
      <c r="CX128" s="233"/>
      <c r="CY128" s="233"/>
      <c r="CZ128" s="233"/>
      <c r="DA128" s="233"/>
      <c r="DB128" s="233"/>
      <c r="DC128" s="233"/>
      <c r="DD128" s="233"/>
      <c r="DE128" s="233"/>
      <c r="DF128" s="233"/>
      <c r="DG128" s="233"/>
      <c r="DH128" s="233"/>
      <c r="DI128" s="233"/>
      <c r="DJ128" s="233"/>
      <c r="DK128" s="233"/>
      <c r="DL128" s="233"/>
      <c r="DM128" s="233"/>
      <c r="DN128" s="233"/>
      <c r="DO128" s="233"/>
      <c r="DP128" s="233"/>
      <c r="DQ128" s="233"/>
      <c r="DR128" s="233"/>
      <c r="DS128" s="233"/>
      <c r="DT128" s="233"/>
      <c r="DU128" s="233"/>
      <c r="DV128" s="233"/>
      <c r="DW128" s="233"/>
      <c r="DX128" s="233"/>
      <c r="DY128" s="233"/>
      <c r="DZ128" s="233"/>
      <c r="EA128" s="233"/>
      <c r="EB128" s="233"/>
      <c r="EC128" s="233"/>
      <c r="ED128" s="233"/>
      <c r="EE128" s="233"/>
      <c r="EF128" s="233"/>
      <c r="EG128" s="233"/>
      <c r="EH128" s="233"/>
      <c r="EI128" s="233"/>
      <c r="EJ128" s="233"/>
      <c r="EK128" s="233"/>
      <c r="EL128" s="233"/>
      <c r="EM128" s="233"/>
      <c r="EN128" s="233"/>
      <c r="EO128" s="233"/>
      <c r="EP128" s="233"/>
      <c r="EQ128" s="233"/>
      <c r="ER128" s="233"/>
      <c r="ES128" s="233"/>
      <c r="ET128" s="233"/>
      <c r="EU128" s="233"/>
      <c r="EV128" s="233"/>
      <c r="EW128" s="233"/>
      <c r="EX128" s="233"/>
      <c r="EY128" s="233"/>
      <c r="EZ128" s="233"/>
      <c r="FA128" s="233"/>
      <c r="FB128" s="233"/>
      <c r="FC128" s="233"/>
      <c r="FD128" s="233"/>
      <c r="FE128" s="233"/>
      <c r="FF128" s="233"/>
      <c r="FG128" s="233"/>
      <c r="FH128" s="233"/>
      <c r="FI128" s="233"/>
      <c r="FJ128" s="233"/>
      <c r="FK128" s="233"/>
      <c r="FL128" s="233"/>
      <c r="FM128" s="233"/>
      <c r="FN128" s="233"/>
      <c r="FO128" s="233"/>
      <c r="FP128" s="233"/>
      <c r="FQ128" s="233"/>
      <c r="FR128" s="233"/>
      <c r="FS128" s="233"/>
      <c r="FT128" s="233"/>
      <c r="FU128" s="233"/>
      <c r="FV128" s="233"/>
      <c r="FW128" s="233"/>
      <c r="FX128" s="233"/>
      <c r="FY128" s="233"/>
      <c r="FZ128" s="233"/>
      <c r="GA128" s="233"/>
      <c r="GB128" s="233"/>
      <c r="GC128" s="233"/>
      <c r="GD128" s="233"/>
      <c r="GE128" s="233"/>
      <c r="GF128" s="233"/>
      <c r="GG128" s="233"/>
      <c r="GH128" s="233"/>
      <c r="GI128" s="233"/>
      <c r="GJ128" s="233"/>
      <c r="GK128" s="233"/>
      <c r="GL128" s="233"/>
      <c r="GM128" s="233"/>
      <c r="GN128" s="233"/>
      <c r="GO128" s="233"/>
      <c r="GP128" s="233"/>
      <c r="GQ128" s="233"/>
      <c r="GR128" s="233"/>
      <c r="GS128" s="233"/>
      <c r="GT128" s="233"/>
      <c r="GU128" s="233"/>
      <c r="GV128" s="233"/>
      <c r="GW128" s="233"/>
      <c r="GX128" s="233"/>
      <c r="GY128" s="233"/>
      <c r="GZ128" s="233"/>
      <c r="HA128" s="233"/>
      <c r="HB128" s="233"/>
      <c r="HC128" s="233"/>
      <c r="HD128" s="233"/>
      <c r="HE128" s="233"/>
      <c r="HF128" s="233"/>
      <c r="HG128" s="233"/>
      <c r="HH128" s="233"/>
      <c r="HI128" s="233"/>
      <c r="HJ128" s="233"/>
      <c r="HK128" s="233"/>
      <c r="HL128" s="233"/>
      <c r="HM128" s="233"/>
      <c r="HN128" s="233"/>
      <c r="HO128" s="233"/>
      <c r="HP128" s="233"/>
      <c r="HQ128" s="233"/>
      <c r="HR128" s="233"/>
      <c r="HS128" s="233"/>
      <c r="HT128" s="233"/>
      <c r="HU128" s="233"/>
      <c r="HV128" s="233"/>
      <c r="HW128" s="233"/>
      <c r="HX128" s="233"/>
      <c r="HY128" s="233"/>
      <c r="HZ128" s="233"/>
      <c r="IA128" s="233"/>
      <c r="IB128" s="233"/>
      <c r="IC128" s="233"/>
      <c r="ID128" s="233"/>
      <c r="IE128" s="233"/>
      <c r="IF128" s="233"/>
      <c r="IG128" s="233"/>
      <c r="IH128" s="233"/>
      <c r="II128" s="233"/>
      <c r="IJ128" s="233"/>
      <c r="IK128" s="233"/>
      <c r="IL128" s="233"/>
      <c r="IM128" s="233"/>
      <c r="IN128" s="233"/>
      <c r="IO128" s="233"/>
      <c r="IP128" s="233"/>
      <c r="IQ128" s="233"/>
      <c r="IR128" s="233"/>
      <c r="IS128" s="233"/>
      <c r="IT128" s="233"/>
      <c r="IU128" s="233"/>
      <c r="IV128" s="233"/>
      <c r="IW128" s="233"/>
      <c r="IX128" s="233"/>
      <c r="IY128" s="233"/>
      <c r="IZ128" s="233"/>
      <c r="JA128" s="233"/>
      <c r="JB128" s="233"/>
      <c r="JC128" s="233"/>
      <c r="JD128" s="233"/>
      <c r="JE128" s="233"/>
      <c r="JF128" s="233"/>
      <c r="JG128" s="233"/>
      <c r="JH128" s="233"/>
      <c r="JI128" s="233"/>
      <c r="JJ128" s="233"/>
      <c r="JK128" s="233"/>
      <c r="JL128" s="233"/>
      <c r="JM128" s="233"/>
      <c r="JN128" s="233"/>
      <c r="JO128" s="233"/>
      <c r="JP128" s="233"/>
      <c r="JQ128" s="233"/>
      <c r="JR128" s="233"/>
      <c r="JS128" s="233"/>
      <c r="JT128" s="233"/>
      <c r="JU128" s="233"/>
      <c r="JV128" s="233"/>
      <c r="JW128" s="233"/>
      <c r="JX128" s="233"/>
      <c r="JY128" s="233"/>
      <c r="JZ128" s="233"/>
      <c r="KA128" s="233"/>
      <c r="KB128" s="233"/>
      <c r="KC128" s="233"/>
      <c r="KD128" s="233"/>
      <c r="KE128" s="233"/>
      <c r="KF128" s="233"/>
      <c r="KG128" s="233"/>
      <c r="KH128" s="233"/>
      <c r="KI128" s="233"/>
      <c r="KJ128" s="233"/>
      <c r="KK128" s="233"/>
      <c r="KL128" s="233"/>
      <c r="KM128" s="233"/>
      <c r="KN128" s="233"/>
      <c r="KO128" s="233"/>
      <c r="KP128" s="233"/>
      <c r="KQ128" s="233"/>
      <c r="KR128" s="233"/>
      <c r="KS128" s="233"/>
      <c r="KT128" s="233"/>
      <c r="KU128" s="233"/>
      <c r="KV128" s="233"/>
      <c r="KW128" s="233"/>
      <c r="KX128" s="233"/>
      <c r="KY128" s="233"/>
      <c r="KZ128" s="233"/>
      <c r="LA128" s="233"/>
      <c r="LB128" s="233"/>
      <c r="LC128" s="233"/>
      <c r="LD128" s="233"/>
      <c r="LE128" s="233"/>
      <c r="LF128" s="233"/>
      <c r="LG128" s="233"/>
      <c r="LH128" s="233"/>
      <c r="LI128" s="233"/>
      <c r="LJ128" s="233"/>
      <c r="LK128" s="233"/>
      <c r="LL128" s="233"/>
      <c r="LM128" s="233"/>
      <c r="LN128" s="233"/>
      <c r="LO128" s="233"/>
      <c r="LP128" s="233"/>
      <c r="LQ128" s="233"/>
      <c r="LR128" s="233"/>
      <c r="LS128" s="233"/>
      <c r="LT128" s="233"/>
      <c r="LU128" s="233"/>
      <c r="LV128" s="233"/>
      <c r="LW128" s="233"/>
      <c r="LX128" s="233"/>
      <c r="LY128" s="233"/>
      <c r="LZ128" s="233"/>
      <c r="MA128" s="233"/>
      <c r="MB128" s="233"/>
      <c r="MC128" s="233"/>
      <c r="MD128" s="233"/>
      <c r="ME128" s="233"/>
      <c r="MF128" s="233"/>
      <c r="MG128" s="233"/>
      <c r="MH128" s="233"/>
      <c r="MI128" s="233"/>
      <c r="MJ128" s="233"/>
      <c r="MK128" s="233"/>
      <c r="ML128" s="233"/>
      <c r="MM128" s="233"/>
      <c r="MN128" s="233"/>
      <c r="MO128" s="233"/>
      <c r="MP128" s="233"/>
      <c r="MQ128" s="233"/>
      <c r="MR128" s="233"/>
      <c r="MS128" s="233"/>
      <c r="MT128" s="233"/>
      <c r="MU128" s="233"/>
      <c r="MV128" s="233"/>
      <c r="MW128" s="233"/>
      <c r="MX128" s="233"/>
      <c r="MY128" s="233"/>
      <c r="MZ128" s="233"/>
      <c r="NA128" s="233"/>
      <c r="NB128" s="233"/>
      <c r="NC128" s="233"/>
      <c r="ND128" s="233"/>
      <c r="NE128" s="233"/>
      <c r="NF128" s="233"/>
      <c r="NG128" s="233"/>
      <c r="NH128" s="233"/>
      <c r="NI128" s="233"/>
      <c r="NJ128" s="233"/>
      <c r="NK128" s="233"/>
      <c r="NL128" s="233"/>
      <c r="NM128" s="233"/>
      <c r="NN128" s="233"/>
      <c r="NO128" s="233"/>
      <c r="NP128" s="233"/>
      <c r="NQ128" s="233"/>
      <c r="NR128" s="233"/>
      <c r="NS128" s="233"/>
      <c r="NT128" s="233"/>
      <c r="NU128" s="233"/>
      <c r="NV128" s="233"/>
      <c r="NW128" s="233"/>
      <c r="NX128" s="233"/>
      <c r="NY128" s="233"/>
      <c r="NZ128" s="233"/>
      <c r="OA128" s="233"/>
      <c r="OB128" s="233"/>
      <c r="OC128" s="233"/>
      <c r="OD128" s="233"/>
      <c r="OE128" s="233"/>
      <c r="OF128" s="233"/>
      <c r="OG128" s="233"/>
      <c r="OH128" s="233"/>
      <c r="OI128" s="233"/>
      <c r="OJ128" s="233"/>
      <c r="OK128" s="233"/>
      <c r="OL128" s="233"/>
      <c r="OM128" s="233"/>
      <c r="ON128" s="233"/>
      <c r="OO128" s="233"/>
      <c r="OP128" s="233"/>
      <c r="OQ128" s="233"/>
      <c r="OR128" s="233"/>
      <c r="OS128" s="233"/>
      <c r="OT128" s="233"/>
      <c r="OU128" s="233"/>
      <c r="OV128" s="233"/>
      <c r="OW128" s="233"/>
      <c r="OX128" s="233"/>
      <c r="OY128" s="233"/>
      <c r="OZ128" s="233"/>
      <c r="PA128" s="233"/>
      <c r="PB128" s="233"/>
      <c r="PC128" s="233"/>
      <c r="PD128" s="233"/>
      <c r="PE128" s="233"/>
      <c r="PF128" s="233"/>
      <c r="PG128" s="233"/>
      <c r="PH128" s="233"/>
      <c r="PI128" s="233"/>
      <c r="PJ128" s="233"/>
      <c r="PK128" s="233"/>
      <c r="PL128" s="233"/>
      <c r="PM128" s="233"/>
      <c r="PN128" s="233"/>
      <c r="PO128" s="233"/>
      <c r="PP128" s="233"/>
      <c r="PQ128" s="233"/>
      <c r="PR128" s="233"/>
      <c r="PS128" s="233"/>
      <c r="PT128" s="233"/>
      <c r="PU128" s="233"/>
      <c r="PV128" s="233"/>
      <c r="PW128" s="233"/>
      <c r="PX128" s="233"/>
      <c r="PY128" s="233"/>
      <c r="PZ128" s="233"/>
      <c r="QA128" s="233"/>
      <c r="QB128" s="233"/>
      <c r="QC128" s="233"/>
      <c r="QD128" s="233"/>
      <c r="QE128" s="233"/>
      <c r="QF128" s="233"/>
      <c r="QG128" s="233"/>
      <c r="QH128" s="233"/>
      <c r="QI128" s="233"/>
      <c r="QJ128" s="233"/>
      <c r="QK128" s="233"/>
      <c r="QL128" s="233"/>
      <c r="QM128" s="233"/>
      <c r="QN128" s="233"/>
      <c r="QO128" s="233"/>
      <c r="QP128" s="233"/>
      <c r="QQ128" s="233"/>
      <c r="QR128" s="233"/>
      <c r="QS128" s="233"/>
      <c r="QT128" s="233"/>
      <c r="QU128" s="233"/>
      <c r="QV128" s="233"/>
      <c r="QW128" s="233"/>
      <c r="QX128" s="233"/>
      <c r="QY128" s="233"/>
      <c r="QZ128" s="233"/>
      <c r="RA128" s="233"/>
      <c r="RB128" s="233"/>
      <c r="RC128" s="233"/>
      <c r="RD128" s="233"/>
      <c r="RE128" s="233"/>
      <c r="RF128" s="233"/>
      <c r="RG128" s="233"/>
      <c r="RH128" s="233"/>
      <c r="RI128" s="233"/>
      <c r="RJ128" s="233"/>
      <c r="RK128" s="233"/>
      <c r="RL128" s="233"/>
      <c r="RM128" s="233"/>
      <c r="RN128" s="233"/>
      <c r="RO128" s="233"/>
      <c r="RP128" s="233"/>
      <c r="RQ128" s="233"/>
      <c r="RR128" s="233"/>
      <c r="RS128" s="233"/>
      <c r="RT128" s="233"/>
      <c r="RU128" s="233"/>
      <c r="RV128" s="233"/>
      <c r="RW128" s="233"/>
      <c r="RX128" s="233"/>
      <c r="RY128" s="233"/>
      <c r="RZ128" s="233"/>
      <c r="SA128" s="233"/>
      <c r="SB128" s="233"/>
      <c r="SC128" s="233"/>
      <c r="SD128" s="233"/>
      <c r="SE128" s="233"/>
      <c r="SF128" s="233"/>
      <c r="SG128" s="233"/>
      <c r="SH128" s="233"/>
      <c r="SI128" s="233"/>
      <c r="SJ128" s="233"/>
      <c r="SK128" s="233"/>
      <c r="SL128" s="233"/>
      <c r="SM128" s="233"/>
      <c r="SN128" s="233"/>
      <c r="SO128" s="233"/>
      <c r="SP128" s="233"/>
      <c r="SQ128" s="233"/>
      <c r="SR128" s="233"/>
      <c r="SS128" s="233"/>
      <c r="ST128" s="233"/>
      <c r="SU128" s="233"/>
      <c r="SV128" s="233"/>
      <c r="SW128" s="233"/>
      <c r="SX128" s="233"/>
      <c r="SY128" s="233"/>
      <c r="SZ128" s="233"/>
      <c r="TA128" s="233"/>
      <c r="TB128" s="233"/>
      <c r="TC128" s="233"/>
      <c r="TD128" s="233"/>
      <c r="TE128" s="233"/>
      <c r="TF128" s="233"/>
      <c r="TG128" s="233"/>
      <c r="TH128" s="233"/>
      <c r="TI128" s="233"/>
      <c r="TJ128" s="233"/>
      <c r="TK128" s="233"/>
      <c r="TL128" s="233"/>
      <c r="TM128" s="233"/>
      <c r="TN128" s="233"/>
      <c r="TO128" s="233"/>
      <c r="TP128" s="233"/>
      <c r="TQ128" s="233"/>
      <c r="TR128" s="233"/>
      <c r="TS128" s="233"/>
      <c r="TT128" s="233"/>
      <c r="TU128" s="233"/>
      <c r="TV128" s="233"/>
      <c r="TW128" s="233"/>
      <c r="TX128" s="233"/>
      <c r="TY128" s="233"/>
      <c r="TZ128" s="233"/>
      <c r="UA128" s="233"/>
      <c r="UB128" s="233"/>
      <c r="UC128" s="233"/>
      <c r="UD128" s="233"/>
      <c r="UE128" s="233"/>
      <c r="UF128" s="233"/>
      <c r="UG128" s="233"/>
      <c r="UH128" s="233"/>
      <c r="UI128" s="233"/>
      <c r="UJ128" s="233"/>
      <c r="UK128" s="233"/>
      <c r="UL128" s="233"/>
      <c r="UM128" s="233"/>
      <c r="UN128" s="233"/>
      <c r="UO128" s="233"/>
      <c r="UP128" s="233"/>
      <c r="UQ128" s="233"/>
      <c r="UR128" s="233"/>
      <c r="US128" s="233"/>
      <c r="UT128" s="233"/>
      <c r="UU128" s="233"/>
      <c r="UV128" s="233"/>
      <c r="UW128" s="233"/>
      <c r="UX128" s="233"/>
      <c r="UY128" s="233"/>
      <c r="UZ128" s="233"/>
      <c r="VA128" s="233"/>
      <c r="VB128" s="233"/>
      <c r="VC128" s="233"/>
      <c r="VD128" s="233"/>
      <c r="VE128" s="233"/>
      <c r="VF128" s="233"/>
      <c r="VG128" s="233"/>
      <c r="VH128" s="233"/>
      <c r="VI128" s="233"/>
      <c r="VJ128" s="233"/>
      <c r="VK128" s="233"/>
      <c r="VL128" s="233"/>
      <c r="VM128" s="233"/>
      <c r="VN128" s="233"/>
      <c r="VO128" s="233"/>
      <c r="VP128" s="233"/>
      <c r="VQ128" s="233"/>
      <c r="VR128" s="233"/>
      <c r="VS128" s="233"/>
      <c r="VT128" s="233"/>
      <c r="VU128" s="233"/>
      <c r="VV128" s="233"/>
      <c r="VW128" s="233"/>
      <c r="VX128" s="233"/>
      <c r="VY128" s="233"/>
      <c r="VZ128" s="233"/>
      <c r="WA128" s="233"/>
      <c r="WB128" s="233"/>
      <c r="WC128" s="233"/>
      <c r="WD128" s="233"/>
      <c r="WE128" s="233"/>
      <c r="WF128" s="233"/>
      <c r="WG128" s="233"/>
      <c r="WH128" s="233"/>
      <c r="WI128" s="233"/>
      <c r="WJ128" s="233"/>
      <c r="WK128" s="233"/>
      <c r="WL128" s="233"/>
      <c r="WM128" s="233"/>
      <c r="WN128" s="233"/>
      <c r="WO128" s="233"/>
      <c r="WP128" s="233"/>
      <c r="WQ128" s="233"/>
      <c r="WR128" s="233"/>
      <c r="WS128" s="233"/>
      <c r="WT128" s="233"/>
      <c r="WU128" s="233"/>
      <c r="WV128" s="233"/>
      <c r="WW128" s="233"/>
      <c r="WX128" s="233"/>
      <c r="WY128" s="233"/>
      <c r="WZ128" s="233"/>
      <c r="XA128" s="233"/>
      <c r="XB128" s="233"/>
      <c r="XC128" s="233"/>
      <c r="XD128" s="233"/>
      <c r="XE128" s="233"/>
      <c r="XF128" s="233"/>
      <c r="XG128" s="233"/>
      <c r="XH128" s="233"/>
      <c r="XI128" s="233"/>
      <c r="XJ128" s="233"/>
      <c r="XK128" s="233"/>
      <c r="XL128" s="233"/>
      <c r="XM128" s="233"/>
      <c r="XN128" s="233"/>
      <c r="XO128" s="233"/>
      <c r="XP128" s="233"/>
      <c r="XQ128" s="233"/>
      <c r="XR128" s="233"/>
      <c r="XS128" s="233"/>
      <c r="XT128" s="233"/>
      <c r="XU128" s="233"/>
      <c r="XV128" s="233"/>
      <c r="XW128" s="233"/>
      <c r="XX128" s="233"/>
      <c r="XY128" s="233"/>
      <c r="XZ128" s="233"/>
      <c r="YA128" s="233"/>
      <c r="YB128" s="233"/>
      <c r="YC128" s="233"/>
      <c r="YD128" s="233"/>
      <c r="YE128" s="233"/>
      <c r="YF128" s="233"/>
      <c r="YG128" s="233"/>
      <c r="YH128" s="233"/>
      <c r="YI128" s="233"/>
      <c r="YJ128" s="233"/>
      <c r="YK128" s="233"/>
      <c r="YL128" s="233"/>
      <c r="YM128" s="233"/>
      <c r="YN128" s="233"/>
      <c r="YO128" s="233"/>
      <c r="YP128" s="233"/>
      <c r="YQ128" s="233"/>
      <c r="YR128" s="233"/>
      <c r="YS128" s="233"/>
      <c r="YT128" s="233"/>
      <c r="YU128" s="233"/>
      <c r="YV128" s="233"/>
      <c r="YW128" s="233"/>
      <c r="YX128" s="233"/>
      <c r="YY128" s="233"/>
      <c r="YZ128" s="233"/>
      <c r="ZA128" s="233"/>
      <c r="ZB128" s="233"/>
      <c r="ZC128" s="233"/>
      <c r="ZD128" s="233"/>
      <c r="ZE128" s="233"/>
      <c r="ZF128" s="233"/>
      <c r="ZG128" s="233"/>
      <c r="ZH128" s="233"/>
      <c r="ZI128" s="233"/>
      <c r="ZJ128" s="233"/>
      <c r="ZK128" s="233"/>
      <c r="ZL128" s="233"/>
      <c r="ZM128" s="233"/>
      <c r="ZN128" s="233"/>
      <c r="ZO128" s="233"/>
      <c r="ZP128" s="233"/>
      <c r="ZQ128" s="233"/>
      <c r="ZR128" s="233"/>
      <c r="ZS128" s="233"/>
      <c r="ZT128" s="233"/>
      <c r="ZU128" s="233"/>
      <c r="ZV128" s="233"/>
      <c r="ZW128" s="233"/>
      <c r="ZX128" s="233"/>
      <c r="ZY128" s="233"/>
      <c r="ZZ128" s="233"/>
      <c r="AAA128" s="233"/>
      <c r="AAB128" s="233"/>
      <c r="AAC128" s="233"/>
      <c r="AAD128" s="233"/>
      <c r="AAE128" s="233"/>
      <c r="AAF128" s="233"/>
      <c r="AAG128" s="233"/>
      <c r="AAH128" s="233"/>
      <c r="AAI128" s="233"/>
      <c r="AAJ128" s="233"/>
      <c r="AAK128" s="233"/>
      <c r="AAL128" s="233"/>
      <c r="AAM128" s="233"/>
      <c r="AAN128" s="233"/>
      <c r="AAO128" s="233"/>
      <c r="AAP128" s="233"/>
      <c r="AAQ128" s="233"/>
      <c r="AAR128" s="233"/>
      <c r="AAS128" s="233"/>
      <c r="AAT128" s="233"/>
      <c r="AAU128" s="233"/>
      <c r="AAV128" s="233"/>
      <c r="AAW128" s="233"/>
      <c r="AAX128" s="233"/>
      <c r="AAY128" s="233"/>
      <c r="AAZ128" s="233"/>
      <c r="ABA128" s="233"/>
      <c r="ABB128" s="233"/>
      <c r="ABC128" s="233"/>
      <c r="ABD128" s="233"/>
      <c r="ABE128" s="233"/>
      <c r="ABF128" s="233"/>
      <c r="ABG128" s="233"/>
      <c r="ABH128" s="233"/>
      <c r="ABI128" s="233"/>
      <c r="ABJ128" s="233"/>
      <c r="ABK128" s="233"/>
      <c r="ABL128" s="233"/>
      <c r="ABM128" s="233"/>
      <c r="ABN128" s="233"/>
      <c r="ABO128" s="233"/>
      <c r="ABP128" s="233"/>
      <c r="ABQ128" s="233"/>
      <c r="ABR128" s="233"/>
      <c r="ABS128" s="233"/>
      <c r="ABT128" s="233"/>
      <c r="ABU128" s="233"/>
      <c r="ABV128" s="233"/>
      <c r="ABW128" s="233"/>
      <c r="ABX128" s="233"/>
      <c r="ABY128" s="233"/>
      <c r="ABZ128" s="233"/>
      <c r="ACA128" s="233"/>
      <c r="ACB128" s="233"/>
      <c r="ACC128" s="233"/>
      <c r="ACD128" s="233"/>
      <c r="ACE128" s="233"/>
      <c r="ACF128" s="233"/>
      <c r="ACG128" s="233"/>
      <c r="ACH128" s="233"/>
      <c r="ACI128" s="233"/>
      <c r="ACJ128" s="233"/>
      <c r="ACK128" s="233"/>
      <c r="ACL128" s="233"/>
      <c r="ACM128" s="233"/>
      <c r="ACN128" s="233"/>
      <c r="ACO128" s="233"/>
      <c r="ACP128" s="233"/>
      <c r="ACQ128" s="233"/>
      <c r="ACR128" s="233"/>
      <c r="ACS128" s="233"/>
      <c r="ACT128" s="233"/>
      <c r="ACU128" s="233"/>
      <c r="ACV128" s="233"/>
      <c r="ACW128" s="233"/>
      <c r="ACX128" s="233"/>
      <c r="ACY128" s="233"/>
      <c r="ACZ128" s="233"/>
      <c r="ADA128" s="233"/>
      <c r="ADB128" s="233"/>
      <c r="ADC128" s="233"/>
      <c r="ADD128" s="233"/>
      <c r="ADE128" s="233"/>
      <c r="ADF128" s="233"/>
      <c r="ADG128" s="233"/>
      <c r="ADH128" s="233"/>
      <c r="ADI128" s="233"/>
      <c r="ADJ128" s="233"/>
      <c r="ADK128" s="233"/>
      <c r="ADL128" s="233"/>
      <c r="ADM128" s="233"/>
      <c r="ADN128" s="233"/>
      <c r="ADO128" s="233"/>
      <c r="ADP128" s="233"/>
      <c r="ADQ128" s="233"/>
      <c r="ADR128" s="233"/>
      <c r="ADS128" s="233"/>
      <c r="ADT128" s="233"/>
      <c r="ADU128" s="233"/>
      <c r="ADV128" s="233"/>
      <c r="ADW128" s="233"/>
      <c r="ADX128" s="233"/>
      <c r="ADY128" s="233"/>
      <c r="ADZ128" s="233"/>
      <c r="AEA128" s="233"/>
      <c r="AEB128" s="233"/>
      <c r="AEC128" s="233"/>
      <c r="AED128" s="233"/>
      <c r="AEE128" s="233"/>
      <c r="AEF128" s="233"/>
      <c r="AEG128" s="233"/>
      <c r="AEH128" s="233"/>
      <c r="AEI128" s="233"/>
      <c r="AEJ128" s="233"/>
      <c r="AEK128" s="233"/>
      <c r="AEL128" s="233"/>
      <c r="AEM128" s="233"/>
      <c r="AEN128" s="233"/>
      <c r="AEO128" s="233"/>
      <c r="AEP128" s="233"/>
      <c r="AEQ128" s="233"/>
      <c r="AER128" s="233"/>
      <c r="AES128" s="233"/>
      <c r="AET128" s="233"/>
      <c r="AEU128" s="233"/>
      <c r="AEV128" s="233"/>
      <c r="AEW128" s="233"/>
      <c r="AEX128" s="233"/>
      <c r="AEY128" s="233"/>
      <c r="AEZ128" s="233"/>
      <c r="AFA128" s="233"/>
      <c r="AFB128" s="233"/>
      <c r="AFC128" s="233"/>
      <c r="AFD128" s="233"/>
      <c r="AFE128" s="233"/>
      <c r="AFF128" s="233"/>
      <c r="AFG128" s="233"/>
      <c r="AFH128" s="233"/>
      <c r="AFI128" s="233"/>
      <c r="AFJ128" s="233"/>
      <c r="AFK128" s="233"/>
      <c r="AFL128" s="233"/>
      <c r="AFM128" s="233"/>
      <c r="AFN128" s="233"/>
      <c r="AFO128" s="233"/>
      <c r="AFP128" s="233"/>
      <c r="AFQ128" s="233"/>
      <c r="AFR128" s="233"/>
      <c r="AFS128" s="233"/>
      <c r="AFT128" s="233"/>
      <c r="AFU128" s="233"/>
      <c r="AFV128" s="233"/>
      <c r="AFW128" s="233"/>
      <c r="AFX128" s="233"/>
      <c r="AFY128" s="233"/>
      <c r="AFZ128" s="233"/>
      <c r="AGA128" s="233"/>
      <c r="AGB128" s="233"/>
      <c r="AGC128" s="233"/>
      <c r="AGD128" s="233"/>
      <c r="AGE128" s="233"/>
      <c r="AGF128" s="233"/>
      <c r="AGG128" s="233"/>
      <c r="AGH128" s="233"/>
      <c r="AGI128" s="233"/>
      <c r="AGJ128" s="233"/>
      <c r="AGK128" s="233"/>
      <c r="AGL128" s="233"/>
      <c r="AGM128" s="233"/>
      <c r="AGN128" s="233"/>
      <c r="AGO128" s="233"/>
      <c r="AGP128" s="233"/>
      <c r="AGQ128" s="233"/>
      <c r="AGR128" s="233"/>
      <c r="AGS128" s="233"/>
      <c r="AGT128" s="233"/>
      <c r="AGU128" s="233"/>
      <c r="AGV128" s="233"/>
      <c r="AGW128" s="233"/>
      <c r="AGX128" s="233"/>
      <c r="AGY128" s="233"/>
      <c r="AGZ128" s="233"/>
      <c r="AHA128" s="233"/>
      <c r="AHB128" s="233"/>
      <c r="AHC128" s="233"/>
      <c r="AHD128" s="233"/>
      <c r="AHE128" s="233"/>
      <c r="AHF128" s="233"/>
      <c r="AHG128" s="233"/>
      <c r="AHH128" s="233"/>
      <c r="AHI128" s="233"/>
      <c r="AHJ128" s="233"/>
      <c r="AHK128" s="233"/>
      <c r="AHL128" s="233"/>
      <c r="AHM128" s="233"/>
      <c r="AHN128" s="233"/>
      <c r="AHO128" s="233"/>
      <c r="AHP128" s="233"/>
      <c r="AHQ128" s="233"/>
      <c r="AHR128" s="233"/>
      <c r="AHS128" s="233"/>
      <c r="AHT128" s="233"/>
      <c r="AHU128" s="233"/>
      <c r="AHV128" s="233"/>
      <c r="AHW128" s="233"/>
      <c r="AHX128" s="233"/>
      <c r="AHY128" s="233"/>
      <c r="AHZ128" s="233"/>
      <c r="AIA128" s="233"/>
      <c r="AIB128" s="233"/>
      <c r="AIC128" s="233"/>
      <c r="AID128" s="233"/>
      <c r="AIE128" s="233"/>
      <c r="AIF128" s="233"/>
      <c r="AIG128" s="233"/>
      <c r="AIH128" s="233"/>
      <c r="AII128" s="233"/>
      <c r="AIJ128" s="233"/>
      <c r="AIK128" s="233"/>
      <c r="AIL128" s="233"/>
      <c r="AIM128" s="233"/>
      <c r="AIN128" s="233"/>
      <c r="AIO128" s="233"/>
      <c r="AIP128" s="233"/>
      <c r="AIQ128" s="233"/>
      <c r="AIR128" s="233"/>
      <c r="AIS128" s="233"/>
      <c r="AIT128" s="233"/>
      <c r="AIU128" s="233"/>
      <c r="AIV128" s="233"/>
      <c r="AIW128" s="233"/>
      <c r="AIX128" s="233"/>
      <c r="AIY128" s="233"/>
      <c r="AIZ128" s="233"/>
      <c r="AJA128" s="233"/>
      <c r="AJB128" s="233"/>
      <c r="AJC128" s="233"/>
      <c r="AJD128" s="233"/>
      <c r="AJE128" s="233"/>
      <c r="AJF128" s="233"/>
      <c r="AJG128" s="233"/>
      <c r="AJH128" s="233"/>
      <c r="AJI128" s="233"/>
      <c r="AJJ128" s="233"/>
      <c r="AJK128" s="233"/>
      <c r="AJL128" s="233"/>
      <c r="AJM128" s="233"/>
      <c r="AJN128" s="233"/>
      <c r="AJO128" s="233"/>
      <c r="AJP128" s="233"/>
      <c r="AJQ128" s="233"/>
      <c r="AJR128" s="233"/>
      <c r="AJS128" s="233"/>
      <c r="AJT128" s="233"/>
      <c r="AJU128" s="233"/>
      <c r="AJV128" s="233"/>
      <c r="AJW128" s="233"/>
      <c r="AJX128" s="233"/>
      <c r="AJY128" s="233"/>
      <c r="AJZ128" s="233"/>
      <c r="AKA128" s="233"/>
      <c r="AKB128" s="233"/>
      <c r="AKC128" s="233"/>
      <c r="AKD128" s="233"/>
      <c r="AKE128" s="233"/>
      <c r="AKF128" s="233"/>
      <c r="AKG128" s="233"/>
      <c r="AKH128" s="233"/>
      <c r="AKI128" s="233"/>
      <c r="AKJ128" s="233"/>
      <c r="AKK128" s="233"/>
      <c r="AKL128" s="233"/>
      <c r="AKM128" s="233"/>
      <c r="AKN128" s="233"/>
      <c r="AKO128" s="233"/>
      <c r="AKP128" s="233"/>
      <c r="AKQ128" s="233"/>
      <c r="AKR128" s="233"/>
      <c r="AKS128" s="233"/>
      <c r="AKT128" s="233"/>
      <c r="AKU128" s="233"/>
      <c r="AKV128" s="233"/>
      <c r="AKW128" s="233"/>
      <c r="AKX128" s="233"/>
      <c r="AKY128" s="233"/>
      <c r="AKZ128" s="233"/>
      <c r="ALA128" s="233"/>
      <c r="ALB128" s="233"/>
      <c r="ALC128" s="233"/>
      <c r="ALD128" s="233"/>
      <c r="ALE128" s="233"/>
      <c r="ALF128" s="233"/>
      <c r="ALG128" s="233"/>
      <c r="ALH128" s="233"/>
      <c r="ALI128" s="233"/>
      <c r="ALJ128" s="233"/>
      <c r="ALK128" s="233"/>
      <c r="ALL128" s="233"/>
      <c r="ALM128" s="233"/>
      <c r="ALN128" s="233"/>
      <c r="ALO128" s="233"/>
      <c r="ALP128" s="233"/>
      <c r="ALQ128" s="233"/>
      <c r="ALR128" s="233"/>
      <c r="ALS128" s="233"/>
    </row>
    <row r="129" spans="1:1007" ht="24" x14ac:dyDescent="0.2">
      <c r="A129" s="398">
        <v>13</v>
      </c>
      <c r="B129" s="399" t="s">
        <v>205</v>
      </c>
      <c r="C129" s="757"/>
      <c r="D129" s="400">
        <f t="shared" si="12"/>
        <v>0</v>
      </c>
      <c r="E129" s="752"/>
      <c r="F129" s="360">
        <f t="shared" si="16"/>
        <v>0</v>
      </c>
      <c r="G129" s="360">
        <f t="shared" si="17"/>
        <v>0</v>
      </c>
      <c r="H129" s="360">
        <f t="shared" si="15"/>
        <v>0</v>
      </c>
      <c r="I129" s="233"/>
      <c r="J129" s="233"/>
      <c r="K129" s="233"/>
      <c r="L129" s="233"/>
      <c r="M129" s="233"/>
      <c r="N129" s="233"/>
      <c r="O129" s="233"/>
      <c r="P129" s="233"/>
      <c r="Q129" s="233"/>
      <c r="R129" s="233"/>
      <c r="S129" s="233"/>
      <c r="T129" s="233"/>
      <c r="U129" s="233"/>
      <c r="V129" s="233"/>
      <c r="W129" s="233"/>
      <c r="X129" s="233"/>
      <c r="Y129" s="233"/>
      <c r="Z129" s="233"/>
      <c r="AA129" s="233"/>
      <c r="AB129" s="233"/>
      <c r="AC129" s="233"/>
      <c r="AD129" s="233"/>
      <c r="AE129" s="233"/>
      <c r="AF129" s="233"/>
      <c r="AG129" s="233"/>
      <c r="AH129" s="233"/>
      <c r="AI129" s="233"/>
      <c r="AJ129" s="233"/>
      <c r="AK129" s="233"/>
      <c r="AL129" s="233"/>
      <c r="AM129" s="233"/>
      <c r="AN129" s="233"/>
      <c r="AO129" s="233"/>
      <c r="AP129" s="233"/>
      <c r="AQ129" s="233"/>
      <c r="AR129" s="233"/>
      <c r="AS129" s="233"/>
      <c r="AT129" s="233"/>
      <c r="AU129" s="233"/>
      <c r="AV129" s="233"/>
      <c r="AW129" s="233"/>
      <c r="AX129" s="233"/>
      <c r="AY129" s="233"/>
      <c r="AZ129" s="233"/>
      <c r="BA129" s="233"/>
      <c r="BB129" s="233"/>
      <c r="BC129" s="233"/>
      <c r="BD129" s="233"/>
      <c r="BE129" s="233"/>
      <c r="BF129" s="233"/>
      <c r="BG129" s="233"/>
      <c r="BH129" s="233"/>
      <c r="BI129" s="233"/>
      <c r="BJ129" s="233"/>
      <c r="BK129" s="233"/>
      <c r="BL129" s="233"/>
      <c r="BM129" s="233"/>
      <c r="BN129" s="233"/>
      <c r="BO129" s="233"/>
      <c r="BP129" s="233"/>
      <c r="BQ129" s="233"/>
      <c r="BR129" s="233"/>
      <c r="BS129" s="233"/>
      <c r="BT129" s="233"/>
      <c r="BU129" s="233"/>
      <c r="BV129" s="233"/>
      <c r="BW129" s="233"/>
      <c r="BX129" s="233"/>
      <c r="BY129" s="233"/>
      <c r="BZ129" s="233"/>
      <c r="CA129" s="233"/>
      <c r="CB129" s="233"/>
      <c r="CC129" s="233"/>
      <c r="CD129" s="233"/>
      <c r="CE129" s="233"/>
      <c r="CF129" s="233"/>
      <c r="CG129" s="233"/>
      <c r="CH129" s="233"/>
      <c r="CI129" s="233"/>
      <c r="CJ129" s="233"/>
      <c r="CK129" s="233"/>
      <c r="CL129" s="233"/>
      <c r="CM129" s="233"/>
      <c r="CN129" s="233"/>
      <c r="CO129" s="233"/>
      <c r="CP129" s="233"/>
      <c r="CQ129" s="233"/>
      <c r="CR129" s="233"/>
      <c r="CS129" s="233"/>
      <c r="CT129" s="233"/>
      <c r="CU129" s="233"/>
      <c r="CV129" s="233"/>
      <c r="CW129" s="233"/>
      <c r="CX129" s="233"/>
      <c r="CY129" s="233"/>
      <c r="CZ129" s="233"/>
      <c r="DA129" s="233"/>
      <c r="DB129" s="233"/>
      <c r="DC129" s="233"/>
      <c r="DD129" s="233"/>
      <c r="DE129" s="233"/>
      <c r="DF129" s="233"/>
      <c r="DG129" s="233"/>
      <c r="DH129" s="233"/>
      <c r="DI129" s="233"/>
      <c r="DJ129" s="233"/>
      <c r="DK129" s="233"/>
      <c r="DL129" s="233"/>
      <c r="DM129" s="233"/>
      <c r="DN129" s="233"/>
      <c r="DO129" s="233"/>
      <c r="DP129" s="233"/>
      <c r="DQ129" s="233"/>
      <c r="DR129" s="233"/>
      <c r="DS129" s="233"/>
      <c r="DT129" s="233"/>
      <c r="DU129" s="233"/>
      <c r="DV129" s="233"/>
      <c r="DW129" s="233"/>
      <c r="DX129" s="233"/>
      <c r="DY129" s="233"/>
      <c r="DZ129" s="233"/>
      <c r="EA129" s="233"/>
      <c r="EB129" s="233"/>
      <c r="EC129" s="233"/>
      <c r="ED129" s="233"/>
      <c r="EE129" s="233"/>
      <c r="EF129" s="233"/>
      <c r="EG129" s="233"/>
      <c r="EH129" s="233"/>
      <c r="EI129" s="233"/>
      <c r="EJ129" s="233"/>
      <c r="EK129" s="233"/>
      <c r="EL129" s="233"/>
      <c r="EM129" s="233"/>
      <c r="EN129" s="233"/>
      <c r="EO129" s="233"/>
      <c r="EP129" s="233"/>
      <c r="EQ129" s="233"/>
      <c r="ER129" s="233"/>
      <c r="ES129" s="233"/>
      <c r="ET129" s="233"/>
      <c r="EU129" s="233"/>
      <c r="EV129" s="233"/>
      <c r="EW129" s="233"/>
      <c r="EX129" s="233"/>
      <c r="EY129" s="233"/>
      <c r="EZ129" s="233"/>
      <c r="FA129" s="233"/>
      <c r="FB129" s="233"/>
      <c r="FC129" s="233"/>
      <c r="FD129" s="233"/>
      <c r="FE129" s="233"/>
      <c r="FF129" s="233"/>
      <c r="FG129" s="233"/>
      <c r="FH129" s="233"/>
      <c r="FI129" s="233"/>
      <c r="FJ129" s="233"/>
      <c r="FK129" s="233"/>
      <c r="FL129" s="233"/>
      <c r="FM129" s="233"/>
      <c r="FN129" s="233"/>
      <c r="FO129" s="233"/>
      <c r="FP129" s="233"/>
      <c r="FQ129" s="233"/>
      <c r="FR129" s="233"/>
      <c r="FS129" s="233"/>
      <c r="FT129" s="233"/>
      <c r="FU129" s="233"/>
      <c r="FV129" s="233"/>
      <c r="FW129" s="233"/>
      <c r="FX129" s="233"/>
      <c r="FY129" s="233"/>
      <c r="FZ129" s="233"/>
      <c r="GA129" s="233"/>
      <c r="GB129" s="233"/>
      <c r="GC129" s="233"/>
      <c r="GD129" s="233"/>
      <c r="GE129" s="233"/>
      <c r="GF129" s="233"/>
      <c r="GG129" s="233"/>
      <c r="GH129" s="233"/>
      <c r="GI129" s="233"/>
      <c r="GJ129" s="233"/>
      <c r="GK129" s="233"/>
      <c r="GL129" s="233"/>
      <c r="GM129" s="233"/>
      <c r="GN129" s="233"/>
      <c r="GO129" s="233"/>
      <c r="GP129" s="233"/>
      <c r="GQ129" s="233"/>
      <c r="GR129" s="233"/>
      <c r="GS129" s="233"/>
      <c r="GT129" s="233"/>
      <c r="GU129" s="233"/>
      <c r="GV129" s="233"/>
      <c r="GW129" s="233"/>
      <c r="GX129" s="233"/>
      <c r="GY129" s="233"/>
      <c r="GZ129" s="233"/>
      <c r="HA129" s="233"/>
      <c r="HB129" s="233"/>
      <c r="HC129" s="233"/>
      <c r="HD129" s="233"/>
      <c r="HE129" s="233"/>
      <c r="HF129" s="233"/>
      <c r="HG129" s="233"/>
      <c r="HH129" s="233"/>
      <c r="HI129" s="233"/>
      <c r="HJ129" s="233"/>
      <c r="HK129" s="233"/>
      <c r="HL129" s="233"/>
      <c r="HM129" s="233"/>
      <c r="HN129" s="233"/>
      <c r="HO129" s="233"/>
      <c r="HP129" s="233"/>
      <c r="HQ129" s="233"/>
      <c r="HR129" s="233"/>
      <c r="HS129" s="233"/>
      <c r="HT129" s="233"/>
      <c r="HU129" s="233"/>
      <c r="HV129" s="233"/>
      <c r="HW129" s="233"/>
      <c r="HX129" s="233"/>
      <c r="HY129" s="233"/>
      <c r="HZ129" s="233"/>
      <c r="IA129" s="233"/>
      <c r="IB129" s="233"/>
      <c r="IC129" s="233"/>
      <c r="ID129" s="233"/>
      <c r="IE129" s="233"/>
      <c r="IF129" s="233"/>
      <c r="IG129" s="233"/>
      <c r="IH129" s="233"/>
      <c r="II129" s="233"/>
      <c r="IJ129" s="233"/>
      <c r="IK129" s="233"/>
      <c r="IL129" s="233"/>
      <c r="IM129" s="233"/>
      <c r="IN129" s="233"/>
      <c r="IO129" s="233"/>
      <c r="IP129" s="233"/>
      <c r="IQ129" s="233"/>
      <c r="IR129" s="233"/>
      <c r="IS129" s="233"/>
      <c r="IT129" s="233"/>
      <c r="IU129" s="233"/>
      <c r="IV129" s="233"/>
      <c r="IW129" s="233"/>
      <c r="IX129" s="233"/>
      <c r="IY129" s="233"/>
      <c r="IZ129" s="233"/>
      <c r="JA129" s="233"/>
      <c r="JB129" s="233"/>
      <c r="JC129" s="233"/>
      <c r="JD129" s="233"/>
      <c r="JE129" s="233"/>
      <c r="JF129" s="233"/>
      <c r="JG129" s="233"/>
      <c r="JH129" s="233"/>
      <c r="JI129" s="233"/>
      <c r="JJ129" s="233"/>
      <c r="JK129" s="233"/>
      <c r="JL129" s="233"/>
      <c r="JM129" s="233"/>
      <c r="JN129" s="233"/>
      <c r="JO129" s="233"/>
      <c r="JP129" s="233"/>
      <c r="JQ129" s="233"/>
      <c r="JR129" s="233"/>
      <c r="JS129" s="233"/>
      <c r="JT129" s="233"/>
      <c r="JU129" s="233"/>
      <c r="JV129" s="233"/>
      <c r="JW129" s="233"/>
      <c r="JX129" s="233"/>
      <c r="JY129" s="233"/>
      <c r="JZ129" s="233"/>
      <c r="KA129" s="233"/>
      <c r="KB129" s="233"/>
      <c r="KC129" s="233"/>
      <c r="KD129" s="233"/>
      <c r="KE129" s="233"/>
      <c r="KF129" s="233"/>
      <c r="KG129" s="233"/>
      <c r="KH129" s="233"/>
      <c r="KI129" s="233"/>
      <c r="KJ129" s="233"/>
      <c r="KK129" s="233"/>
      <c r="KL129" s="233"/>
      <c r="KM129" s="233"/>
      <c r="KN129" s="233"/>
      <c r="KO129" s="233"/>
      <c r="KP129" s="233"/>
      <c r="KQ129" s="233"/>
      <c r="KR129" s="233"/>
      <c r="KS129" s="233"/>
      <c r="KT129" s="233"/>
      <c r="KU129" s="233"/>
      <c r="KV129" s="233"/>
      <c r="KW129" s="233"/>
      <c r="KX129" s="233"/>
      <c r="KY129" s="233"/>
      <c r="KZ129" s="233"/>
      <c r="LA129" s="233"/>
      <c r="LB129" s="233"/>
      <c r="LC129" s="233"/>
      <c r="LD129" s="233"/>
      <c r="LE129" s="233"/>
      <c r="LF129" s="233"/>
      <c r="LG129" s="233"/>
      <c r="LH129" s="233"/>
      <c r="LI129" s="233"/>
      <c r="LJ129" s="233"/>
      <c r="LK129" s="233"/>
      <c r="LL129" s="233"/>
      <c r="LM129" s="233"/>
      <c r="LN129" s="233"/>
      <c r="LO129" s="233"/>
      <c r="LP129" s="233"/>
      <c r="LQ129" s="233"/>
      <c r="LR129" s="233"/>
      <c r="LS129" s="233"/>
      <c r="LT129" s="233"/>
      <c r="LU129" s="233"/>
      <c r="LV129" s="233"/>
      <c r="LW129" s="233"/>
      <c r="LX129" s="233"/>
      <c r="LY129" s="233"/>
      <c r="LZ129" s="233"/>
      <c r="MA129" s="233"/>
      <c r="MB129" s="233"/>
      <c r="MC129" s="233"/>
      <c r="MD129" s="233"/>
      <c r="ME129" s="233"/>
      <c r="MF129" s="233"/>
      <c r="MG129" s="233"/>
      <c r="MH129" s="233"/>
      <c r="MI129" s="233"/>
      <c r="MJ129" s="233"/>
      <c r="MK129" s="233"/>
      <c r="ML129" s="233"/>
      <c r="MM129" s="233"/>
      <c r="MN129" s="233"/>
      <c r="MO129" s="233"/>
      <c r="MP129" s="233"/>
      <c r="MQ129" s="233"/>
      <c r="MR129" s="233"/>
      <c r="MS129" s="233"/>
      <c r="MT129" s="233"/>
      <c r="MU129" s="233"/>
      <c r="MV129" s="233"/>
      <c r="MW129" s="233"/>
      <c r="MX129" s="233"/>
      <c r="MY129" s="233"/>
      <c r="MZ129" s="233"/>
      <c r="NA129" s="233"/>
      <c r="NB129" s="233"/>
      <c r="NC129" s="233"/>
      <c r="ND129" s="233"/>
      <c r="NE129" s="233"/>
      <c r="NF129" s="233"/>
      <c r="NG129" s="233"/>
      <c r="NH129" s="233"/>
      <c r="NI129" s="233"/>
      <c r="NJ129" s="233"/>
      <c r="NK129" s="233"/>
      <c r="NL129" s="233"/>
      <c r="NM129" s="233"/>
      <c r="NN129" s="233"/>
      <c r="NO129" s="233"/>
      <c r="NP129" s="233"/>
      <c r="NQ129" s="233"/>
      <c r="NR129" s="233"/>
      <c r="NS129" s="233"/>
      <c r="NT129" s="233"/>
      <c r="NU129" s="233"/>
      <c r="NV129" s="233"/>
      <c r="NW129" s="233"/>
      <c r="NX129" s="233"/>
      <c r="NY129" s="233"/>
      <c r="NZ129" s="233"/>
      <c r="OA129" s="233"/>
      <c r="OB129" s="233"/>
      <c r="OC129" s="233"/>
      <c r="OD129" s="233"/>
      <c r="OE129" s="233"/>
      <c r="OF129" s="233"/>
      <c r="OG129" s="233"/>
      <c r="OH129" s="233"/>
      <c r="OI129" s="233"/>
      <c r="OJ129" s="233"/>
      <c r="OK129" s="233"/>
      <c r="OL129" s="233"/>
      <c r="OM129" s="233"/>
      <c r="ON129" s="233"/>
      <c r="OO129" s="233"/>
      <c r="OP129" s="233"/>
      <c r="OQ129" s="233"/>
      <c r="OR129" s="233"/>
      <c r="OS129" s="233"/>
      <c r="OT129" s="233"/>
      <c r="OU129" s="233"/>
      <c r="OV129" s="233"/>
      <c r="OW129" s="233"/>
      <c r="OX129" s="233"/>
      <c r="OY129" s="233"/>
      <c r="OZ129" s="233"/>
      <c r="PA129" s="233"/>
      <c r="PB129" s="233"/>
      <c r="PC129" s="233"/>
      <c r="PD129" s="233"/>
      <c r="PE129" s="233"/>
      <c r="PF129" s="233"/>
      <c r="PG129" s="233"/>
      <c r="PH129" s="233"/>
      <c r="PI129" s="233"/>
      <c r="PJ129" s="233"/>
      <c r="PK129" s="233"/>
      <c r="PL129" s="233"/>
      <c r="PM129" s="233"/>
      <c r="PN129" s="233"/>
      <c r="PO129" s="233"/>
      <c r="PP129" s="233"/>
      <c r="PQ129" s="233"/>
      <c r="PR129" s="233"/>
      <c r="PS129" s="233"/>
      <c r="PT129" s="233"/>
      <c r="PU129" s="233"/>
      <c r="PV129" s="233"/>
      <c r="PW129" s="233"/>
      <c r="PX129" s="233"/>
      <c r="PY129" s="233"/>
      <c r="PZ129" s="233"/>
      <c r="QA129" s="233"/>
      <c r="QB129" s="233"/>
      <c r="QC129" s="233"/>
      <c r="QD129" s="233"/>
      <c r="QE129" s="233"/>
      <c r="QF129" s="233"/>
      <c r="QG129" s="233"/>
      <c r="QH129" s="233"/>
      <c r="QI129" s="233"/>
      <c r="QJ129" s="233"/>
      <c r="QK129" s="233"/>
      <c r="QL129" s="233"/>
      <c r="QM129" s="233"/>
      <c r="QN129" s="233"/>
      <c r="QO129" s="233"/>
      <c r="QP129" s="233"/>
      <c r="QQ129" s="233"/>
      <c r="QR129" s="233"/>
      <c r="QS129" s="233"/>
      <c r="QT129" s="233"/>
      <c r="QU129" s="233"/>
      <c r="QV129" s="233"/>
      <c r="QW129" s="233"/>
      <c r="QX129" s="233"/>
      <c r="QY129" s="233"/>
      <c r="QZ129" s="233"/>
      <c r="RA129" s="233"/>
      <c r="RB129" s="233"/>
      <c r="RC129" s="233"/>
      <c r="RD129" s="233"/>
      <c r="RE129" s="233"/>
      <c r="RF129" s="233"/>
      <c r="RG129" s="233"/>
      <c r="RH129" s="233"/>
      <c r="RI129" s="233"/>
      <c r="RJ129" s="233"/>
      <c r="RK129" s="233"/>
      <c r="RL129" s="233"/>
      <c r="RM129" s="233"/>
      <c r="RN129" s="233"/>
      <c r="RO129" s="233"/>
      <c r="RP129" s="233"/>
      <c r="RQ129" s="233"/>
      <c r="RR129" s="233"/>
      <c r="RS129" s="233"/>
      <c r="RT129" s="233"/>
      <c r="RU129" s="233"/>
      <c r="RV129" s="233"/>
      <c r="RW129" s="233"/>
      <c r="RX129" s="233"/>
      <c r="RY129" s="233"/>
      <c r="RZ129" s="233"/>
      <c r="SA129" s="233"/>
      <c r="SB129" s="233"/>
      <c r="SC129" s="233"/>
      <c r="SD129" s="233"/>
      <c r="SE129" s="233"/>
      <c r="SF129" s="233"/>
      <c r="SG129" s="233"/>
      <c r="SH129" s="233"/>
      <c r="SI129" s="233"/>
      <c r="SJ129" s="233"/>
      <c r="SK129" s="233"/>
      <c r="SL129" s="233"/>
      <c r="SM129" s="233"/>
      <c r="SN129" s="233"/>
      <c r="SO129" s="233"/>
      <c r="SP129" s="233"/>
      <c r="SQ129" s="233"/>
      <c r="SR129" s="233"/>
      <c r="SS129" s="233"/>
      <c r="ST129" s="233"/>
      <c r="SU129" s="233"/>
      <c r="SV129" s="233"/>
      <c r="SW129" s="233"/>
      <c r="SX129" s="233"/>
      <c r="SY129" s="233"/>
      <c r="SZ129" s="233"/>
      <c r="TA129" s="233"/>
      <c r="TB129" s="233"/>
      <c r="TC129" s="233"/>
      <c r="TD129" s="233"/>
      <c r="TE129" s="233"/>
      <c r="TF129" s="233"/>
      <c r="TG129" s="233"/>
      <c r="TH129" s="233"/>
      <c r="TI129" s="233"/>
      <c r="TJ129" s="233"/>
      <c r="TK129" s="233"/>
      <c r="TL129" s="233"/>
      <c r="TM129" s="233"/>
      <c r="TN129" s="233"/>
      <c r="TO129" s="233"/>
      <c r="TP129" s="233"/>
      <c r="TQ129" s="233"/>
      <c r="TR129" s="233"/>
      <c r="TS129" s="233"/>
      <c r="TT129" s="233"/>
      <c r="TU129" s="233"/>
      <c r="TV129" s="233"/>
      <c r="TW129" s="233"/>
      <c r="TX129" s="233"/>
      <c r="TY129" s="233"/>
      <c r="TZ129" s="233"/>
      <c r="UA129" s="233"/>
      <c r="UB129" s="233"/>
      <c r="UC129" s="233"/>
      <c r="UD129" s="233"/>
      <c r="UE129" s="233"/>
      <c r="UF129" s="233"/>
      <c r="UG129" s="233"/>
      <c r="UH129" s="233"/>
      <c r="UI129" s="233"/>
      <c r="UJ129" s="233"/>
      <c r="UK129" s="233"/>
      <c r="UL129" s="233"/>
      <c r="UM129" s="233"/>
      <c r="UN129" s="233"/>
      <c r="UO129" s="233"/>
      <c r="UP129" s="233"/>
      <c r="UQ129" s="233"/>
      <c r="UR129" s="233"/>
      <c r="US129" s="233"/>
      <c r="UT129" s="233"/>
      <c r="UU129" s="233"/>
      <c r="UV129" s="233"/>
      <c r="UW129" s="233"/>
      <c r="UX129" s="233"/>
      <c r="UY129" s="233"/>
      <c r="UZ129" s="233"/>
      <c r="VA129" s="233"/>
      <c r="VB129" s="233"/>
      <c r="VC129" s="233"/>
      <c r="VD129" s="233"/>
      <c r="VE129" s="233"/>
      <c r="VF129" s="233"/>
      <c r="VG129" s="233"/>
      <c r="VH129" s="233"/>
      <c r="VI129" s="233"/>
      <c r="VJ129" s="233"/>
      <c r="VK129" s="233"/>
      <c r="VL129" s="233"/>
      <c r="VM129" s="233"/>
      <c r="VN129" s="233"/>
      <c r="VO129" s="233"/>
      <c r="VP129" s="233"/>
      <c r="VQ129" s="233"/>
      <c r="VR129" s="233"/>
      <c r="VS129" s="233"/>
      <c r="VT129" s="233"/>
      <c r="VU129" s="233"/>
      <c r="VV129" s="233"/>
      <c r="VW129" s="233"/>
      <c r="VX129" s="233"/>
      <c r="VY129" s="233"/>
      <c r="VZ129" s="233"/>
      <c r="WA129" s="233"/>
      <c r="WB129" s="233"/>
      <c r="WC129" s="233"/>
      <c r="WD129" s="233"/>
      <c r="WE129" s="233"/>
      <c r="WF129" s="233"/>
      <c r="WG129" s="233"/>
      <c r="WH129" s="233"/>
      <c r="WI129" s="233"/>
      <c r="WJ129" s="233"/>
      <c r="WK129" s="233"/>
      <c r="WL129" s="233"/>
      <c r="WM129" s="233"/>
      <c r="WN129" s="233"/>
      <c r="WO129" s="233"/>
      <c r="WP129" s="233"/>
      <c r="WQ129" s="233"/>
      <c r="WR129" s="233"/>
      <c r="WS129" s="233"/>
      <c r="WT129" s="233"/>
      <c r="WU129" s="233"/>
      <c r="WV129" s="233"/>
      <c r="WW129" s="233"/>
      <c r="WX129" s="233"/>
      <c r="WY129" s="233"/>
      <c r="WZ129" s="233"/>
      <c r="XA129" s="233"/>
      <c r="XB129" s="233"/>
      <c r="XC129" s="233"/>
      <c r="XD129" s="233"/>
      <c r="XE129" s="233"/>
      <c r="XF129" s="233"/>
      <c r="XG129" s="233"/>
      <c r="XH129" s="233"/>
      <c r="XI129" s="233"/>
      <c r="XJ129" s="233"/>
      <c r="XK129" s="233"/>
      <c r="XL129" s="233"/>
      <c r="XM129" s="233"/>
      <c r="XN129" s="233"/>
      <c r="XO129" s="233"/>
      <c r="XP129" s="233"/>
      <c r="XQ129" s="233"/>
      <c r="XR129" s="233"/>
      <c r="XS129" s="233"/>
      <c r="XT129" s="233"/>
      <c r="XU129" s="233"/>
      <c r="XV129" s="233"/>
      <c r="XW129" s="233"/>
      <c r="XX129" s="233"/>
      <c r="XY129" s="233"/>
      <c r="XZ129" s="233"/>
      <c r="YA129" s="233"/>
      <c r="YB129" s="233"/>
      <c r="YC129" s="233"/>
      <c r="YD129" s="233"/>
      <c r="YE129" s="233"/>
      <c r="YF129" s="233"/>
      <c r="YG129" s="233"/>
      <c r="YH129" s="233"/>
      <c r="YI129" s="233"/>
      <c r="YJ129" s="233"/>
      <c r="YK129" s="233"/>
      <c r="YL129" s="233"/>
      <c r="YM129" s="233"/>
      <c r="YN129" s="233"/>
      <c r="YO129" s="233"/>
      <c r="YP129" s="233"/>
      <c r="YQ129" s="233"/>
      <c r="YR129" s="233"/>
      <c r="YS129" s="233"/>
      <c r="YT129" s="233"/>
      <c r="YU129" s="233"/>
      <c r="YV129" s="233"/>
      <c r="YW129" s="233"/>
      <c r="YX129" s="233"/>
      <c r="YY129" s="233"/>
      <c r="YZ129" s="233"/>
      <c r="ZA129" s="233"/>
      <c r="ZB129" s="233"/>
      <c r="ZC129" s="233"/>
      <c r="ZD129" s="233"/>
      <c r="ZE129" s="233"/>
      <c r="ZF129" s="233"/>
      <c r="ZG129" s="233"/>
      <c r="ZH129" s="233"/>
      <c r="ZI129" s="233"/>
      <c r="ZJ129" s="233"/>
      <c r="ZK129" s="233"/>
      <c r="ZL129" s="233"/>
      <c r="ZM129" s="233"/>
      <c r="ZN129" s="233"/>
      <c r="ZO129" s="233"/>
      <c r="ZP129" s="233"/>
      <c r="ZQ129" s="233"/>
      <c r="ZR129" s="233"/>
      <c r="ZS129" s="233"/>
      <c r="ZT129" s="233"/>
      <c r="ZU129" s="233"/>
      <c r="ZV129" s="233"/>
      <c r="ZW129" s="233"/>
      <c r="ZX129" s="233"/>
      <c r="ZY129" s="233"/>
      <c r="ZZ129" s="233"/>
      <c r="AAA129" s="233"/>
      <c r="AAB129" s="233"/>
      <c r="AAC129" s="233"/>
      <c r="AAD129" s="233"/>
      <c r="AAE129" s="233"/>
      <c r="AAF129" s="233"/>
      <c r="AAG129" s="233"/>
      <c r="AAH129" s="233"/>
      <c r="AAI129" s="233"/>
      <c r="AAJ129" s="233"/>
      <c r="AAK129" s="233"/>
      <c r="AAL129" s="233"/>
      <c r="AAM129" s="233"/>
      <c r="AAN129" s="233"/>
      <c r="AAO129" s="233"/>
      <c r="AAP129" s="233"/>
      <c r="AAQ129" s="233"/>
      <c r="AAR129" s="233"/>
      <c r="AAS129" s="233"/>
      <c r="AAT129" s="233"/>
      <c r="AAU129" s="233"/>
      <c r="AAV129" s="233"/>
      <c r="AAW129" s="233"/>
      <c r="AAX129" s="233"/>
      <c r="AAY129" s="233"/>
      <c r="AAZ129" s="233"/>
      <c r="ABA129" s="233"/>
      <c r="ABB129" s="233"/>
      <c r="ABC129" s="233"/>
      <c r="ABD129" s="233"/>
      <c r="ABE129" s="233"/>
      <c r="ABF129" s="233"/>
      <c r="ABG129" s="233"/>
      <c r="ABH129" s="233"/>
      <c r="ABI129" s="233"/>
      <c r="ABJ129" s="233"/>
      <c r="ABK129" s="233"/>
      <c r="ABL129" s="233"/>
      <c r="ABM129" s="233"/>
      <c r="ABN129" s="233"/>
      <c r="ABO129" s="233"/>
      <c r="ABP129" s="233"/>
      <c r="ABQ129" s="233"/>
      <c r="ABR129" s="233"/>
      <c r="ABS129" s="233"/>
      <c r="ABT129" s="233"/>
      <c r="ABU129" s="233"/>
      <c r="ABV129" s="233"/>
      <c r="ABW129" s="233"/>
      <c r="ABX129" s="233"/>
      <c r="ABY129" s="233"/>
      <c r="ABZ129" s="233"/>
      <c r="ACA129" s="233"/>
      <c r="ACB129" s="233"/>
      <c r="ACC129" s="233"/>
      <c r="ACD129" s="233"/>
      <c r="ACE129" s="233"/>
      <c r="ACF129" s="233"/>
      <c r="ACG129" s="233"/>
      <c r="ACH129" s="233"/>
      <c r="ACI129" s="233"/>
      <c r="ACJ129" s="233"/>
      <c r="ACK129" s="233"/>
      <c r="ACL129" s="233"/>
      <c r="ACM129" s="233"/>
      <c r="ACN129" s="233"/>
      <c r="ACO129" s="233"/>
      <c r="ACP129" s="233"/>
      <c r="ACQ129" s="233"/>
      <c r="ACR129" s="233"/>
      <c r="ACS129" s="233"/>
      <c r="ACT129" s="233"/>
      <c r="ACU129" s="233"/>
      <c r="ACV129" s="233"/>
      <c r="ACW129" s="233"/>
      <c r="ACX129" s="233"/>
      <c r="ACY129" s="233"/>
      <c r="ACZ129" s="233"/>
      <c r="ADA129" s="233"/>
      <c r="ADB129" s="233"/>
      <c r="ADC129" s="233"/>
      <c r="ADD129" s="233"/>
      <c r="ADE129" s="233"/>
      <c r="ADF129" s="233"/>
      <c r="ADG129" s="233"/>
      <c r="ADH129" s="233"/>
      <c r="ADI129" s="233"/>
      <c r="ADJ129" s="233"/>
      <c r="ADK129" s="233"/>
      <c r="ADL129" s="233"/>
      <c r="ADM129" s="233"/>
      <c r="ADN129" s="233"/>
      <c r="ADO129" s="233"/>
      <c r="ADP129" s="233"/>
      <c r="ADQ129" s="233"/>
      <c r="ADR129" s="233"/>
      <c r="ADS129" s="233"/>
      <c r="ADT129" s="233"/>
      <c r="ADU129" s="233"/>
      <c r="ADV129" s="233"/>
      <c r="ADW129" s="233"/>
      <c r="ADX129" s="233"/>
      <c r="ADY129" s="233"/>
      <c r="ADZ129" s="233"/>
      <c r="AEA129" s="233"/>
      <c r="AEB129" s="233"/>
      <c r="AEC129" s="233"/>
      <c r="AED129" s="233"/>
      <c r="AEE129" s="233"/>
      <c r="AEF129" s="233"/>
      <c r="AEG129" s="233"/>
      <c r="AEH129" s="233"/>
      <c r="AEI129" s="233"/>
      <c r="AEJ129" s="233"/>
      <c r="AEK129" s="233"/>
      <c r="AEL129" s="233"/>
      <c r="AEM129" s="233"/>
      <c r="AEN129" s="233"/>
      <c r="AEO129" s="233"/>
      <c r="AEP129" s="233"/>
      <c r="AEQ129" s="233"/>
      <c r="AER129" s="233"/>
      <c r="AES129" s="233"/>
      <c r="AET129" s="233"/>
      <c r="AEU129" s="233"/>
      <c r="AEV129" s="233"/>
      <c r="AEW129" s="233"/>
      <c r="AEX129" s="233"/>
      <c r="AEY129" s="233"/>
      <c r="AEZ129" s="233"/>
      <c r="AFA129" s="233"/>
      <c r="AFB129" s="233"/>
      <c r="AFC129" s="233"/>
      <c r="AFD129" s="233"/>
      <c r="AFE129" s="233"/>
      <c r="AFF129" s="233"/>
      <c r="AFG129" s="233"/>
      <c r="AFH129" s="233"/>
      <c r="AFI129" s="233"/>
      <c r="AFJ129" s="233"/>
      <c r="AFK129" s="233"/>
      <c r="AFL129" s="233"/>
      <c r="AFM129" s="233"/>
      <c r="AFN129" s="233"/>
      <c r="AFO129" s="233"/>
      <c r="AFP129" s="233"/>
      <c r="AFQ129" s="233"/>
      <c r="AFR129" s="233"/>
      <c r="AFS129" s="233"/>
      <c r="AFT129" s="233"/>
      <c r="AFU129" s="233"/>
      <c r="AFV129" s="233"/>
      <c r="AFW129" s="233"/>
      <c r="AFX129" s="233"/>
      <c r="AFY129" s="233"/>
      <c r="AFZ129" s="233"/>
      <c r="AGA129" s="233"/>
      <c r="AGB129" s="233"/>
      <c r="AGC129" s="233"/>
      <c r="AGD129" s="233"/>
      <c r="AGE129" s="233"/>
      <c r="AGF129" s="233"/>
      <c r="AGG129" s="233"/>
      <c r="AGH129" s="233"/>
      <c r="AGI129" s="233"/>
      <c r="AGJ129" s="233"/>
      <c r="AGK129" s="233"/>
      <c r="AGL129" s="233"/>
      <c r="AGM129" s="233"/>
      <c r="AGN129" s="233"/>
      <c r="AGO129" s="233"/>
      <c r="AGP129" s="233"/>
      <c r="AGQ129" s="233"/>
      <c r="AGR129" s="233"/>
      <c r="AGS129" s="233"/>
      <c r="AGT129" s="233"/>
      <c r="AGU129" s="233"/>
      <c r="AGV129" s="233"/>
      <c r="AGW129" s="233"/>
      <c r="AGX129" s="233"/>
      <c r="AGY129" s="233"/>
      <c r="AGZ129" s="233"/>
      <c r="AHA129" s="233"/>
      <c r="AHB129" s="233"/>
      <c r="AHC129" s="233"/>
      <c r="AHD129" s="233"/>
      <c r="AHE129" s="233"/>
      <c r="AHF129" s="233"/>
      <c r="AHG129" s="233"/>
      <c r="AHH129" s="233"/>
      <c r="AHI129" s="233"/>
      <c r="AHJ129" s="233"/>
      <c r="AHK129" s="233"/>
      <c r="AHL129" s="233"/>
      <c r="AHM129" s="233"/>
      <c r="AHN129" s="233"/>
      <c r="AHO129" s="233"/>
      <c r="AHP129" s="233"/>
      <c r="AHQ129" s="233"/>
      <c r="AHR129" s="233"/>
      <c r="AHS129" s="233"/>
      <c r="AHT129" s="233"/>
      <c r="AHU129" s="233"/>
      <c r="AHV129" s="233"/>
      <c r="AHW129" s="233"/>
      <c r="AHX129" s="233"/>
      <c r="AHY129" s="233"/>
      <c r="AHZ129" s="233"/>
      <c r="AIA129" s="233"/>
      <c r="AIB129" s="233"/>
      <c r="AIC129" s="233"/>
      <c r="AID129" s="233"/>
      <c r="AIE129" s="233"/>
      <c r="AIF129" s="233"/>
      <c r="AIG129" s="233"/>
      <c r="AIH129" s="233"/>
      <c r="AII129" s="233"/>
      <c r="AIJ129" s="233"/>
      <c r="AIK129" s="233"/>
      <c r="AIL129" s="233"/>
      <c r="AIM129" s="233"/>
      <c r="AIN129" s="233"/>
      <c r="AIO129" s="233"/>
      <c r="AIP129" s="233"/>
      <c r="AIQ129" s="233"/>
      <c r="AIR129" s="233"/>
      <c r="AIS129" s="233"/>
      <c r="AIT129" s="233"/>
      <c r="AIU129" s="233"/>
      <c r="AIV129" s="233"/>
      <c r="AIW129" s="233"/>
      <c r="AIX129" s="233"/>
      <c r="AIY129" s="233"/>
      <c r="AIZ129" s="233"/>
      <c r="AJA129" s="233"/>
      <c r="AJB129" s="233"/>
      <c r="AJC129" s="233"/>
      <c r="AJD129" s="233"/>
      <c r="AJE129" s="233"/>
      <c r="AJF129" s="233"/>
      <c r="AJG129" s="233"/>
      <c r="AJH129" s="233"/>
      <c r="AJI129" s="233"/>
      <c r="AJJ129" s="233"/>
      <c r="AJK129" s="233"/>
      <c r="AJL129" s="233"/>
      <c r="AJM129" s="233"/>
      <c r="AJN129" s="233"/>
      <c r="AJO129" s="233"/>
      <c r="AJP129" s="233"/>
      <c r="AJQ129" s="233"/>
      <c r="AJR129" s="233"/>
      <c r="AJS129" s="233"/>
      <c r="AJT129" s="233"/>
      <c r="AJU129" s="233"/>
      <c r="AJV129" s="233"/>
      <c r="AJW129" s="233"/>
      <c r="AJX129" s="233"/>
      <c r="AJY129" s="233"/>
      <c r="AJZ129" s="233"/>
      <c r="AKA129" s="233"/>
      <c r="AKB129" s="233"/>
      <c r="AKC129" s="233"/>
      <c r="AKD129" s="233"/>
      <c r="AKE129" s="233"/>
      <c r="AKF129" s="233"/>
      <c r="AKG129" s="233"/>
      <c r="AKH129" s="233"/>
      <c r="AKI129" s="233"/>
      <c r="AKJ129" s="233"/>
      <c r="AKK129" s="233"/>
      <c r="AKL129" s="233"/>
      <c r="AKM129" s="233"/>
      <c r="AKN129" s="233"/>
      <c r="AKO129" s="233"/>
      <c r="AKP129" s="233"/>
      <c r="AKQ129" s="233"/>
      <c r="AKR129" s="233"/>
      <c r="AKS129" s="233"/>
      <c r="AKT129" s="233"/>
      <c r="AKU129" s="233"/>
      <c r="AKV129" s="233"/>
      <c r="AKW129" s="233"/>
      <c r="AKX129" s="233"/>
      <c r="AKY129" s="233"/>
      <c r="AKZ129" s="233"/>
      <c r="ALA129" s="233"/>
      <c r="ALB129" s="233"/>
      <c r="ALC129" s="233"/>
      <c r="ALD129" s="233"/>
      <c r="ALE129" s="233"/>
      <c r="ALF129" s="233"/>
      <c r="ALG129" s="233"/>
      <c r="ALH129" s="233"/>
      <c r="ALI129" s="233"/>
      <c r="ALJ129" s="233"/>
      <c r="ALK129" s="233"/>
      <c r="ALL129" s="233"/>
      <c r="ALM129" s="233"/>
      <c r="ALN129" s="233"/>
      <c r="ALO129" s="233"/>
      <c r="ALP129" s="233"/>
      <c r="ALQ129" s="233"/>
      <c r="ALR129" s="233"/>
      <c r="ALS129" s="233"/>
    </row>
    <row r="130" spans="1:1007" x14ac:dyDescent="0.2">
      <c r="A130" s="402">
        <v>14</v>
      </c>
      <c r="B130" s="403" t="s">
        <v>90</v>
      </c>
      <c r="C130" s="757"/>
      <c r="D130" s="400">
        <f t="shared" si="12"/>
        <v>0</v>
      </c>
      <c r="E130" s="752"/>
      <c r="F130" s="362">
        <f t="shared" si="16"/>
        <v>0</v>
      </c>
      <c r="G130" s="362">
        <f t="shared" si="17"/>
        <v>0</v>
      </c>
      <c r="H130" s="362">
        <f t="shared" si="15"/>
        <v>0</v>
      </c>
      <c r="I130" s="233"/>
      <c r="J130" s="233"/>
      <c r="K130" s="233"/>
      <c r="L130" s="233"/>
      <c r="M130" s="233"/>
      <c r="N130" s="233"/>
      <c r="O130" s="233"/>
      <c r="P130" s="233"/>
      <c r="Q130" s="233"/>
      <c r="R130" s="233"/>
      <c r="S130" s="233"/>
      <c r="T130" s="233"/>
      <c r="U130" s="233"/>
      <c r="V130" s="233"/>
      <c r="W130" s="233"/>
      <c r="X130" s="233"/>
      <c r="Y130" s="233"/>
      <c r="Z130" s="233"/>
      <c r="AA130" s="233"/>
      <c r="AB130" s="233"/>
      <c r="AC130" s="233"/>
      <c r="AD130" s="233"/>
      <c r="AE130" s="233"/>
      <c r="AF130" s="233"/>
      <c r="AG130" s="233"/>
      <c r="AH130" s="233"/>
      <c r="AI130" s="233"/>
      <c r="AJ130" s="233"/>
      <c r="AK130" s="233"/>
      <c r="AL130" s="233"/>
      <c r="AM130" s="233"/>
      <c r="AN130" s="233"/>
      <c r="AO130" s="233"/>
      <c r="AP130" s="233"/>
      <c r="AQ130" s="233"/>
      <c r="AR130" s="233"/>
      <c r="AS130" s="233"/>
      <c r="AT130" s="233"/>
      <c r="AU130" s="233"/>
      <c r="AV130" s="233"/>
      <c r="AW130" s="233"/>
      <c r="AX130" s="233"/>
      <c r="AY130" s="233"/>
      <c r="AZ130" s="233"/>
      <c r="BA130" s="233"/>
      <c r="BB130" s="233"/>
      <c r="BC130" s="233"/>
      <c r="BD130" s="233"/>
      <c r="BE130" s="233"/>
      <c r="BF130" s="233"/>
      <c r="BG130" s="233"/>
      <c r="BH130" s="233"/>
      <c r="BI130" s="233"/>
      <c r="BJ130" s="233"/>
      <c r="BK130" s="233"/>
      <c r="BL130" s="233"/>
      <c r="BM130" s="233"/>
      <c r="BN130" s="233"/>
      <c r="BO130" s="233"/>
      <c r="BP130" s="233"/>
      <c r="BQ130" s="233"/>
      <c r="BR130" s="233"/>
      <c r="BS130" s="233"/>
      <c r="BT130" s="233"/>
      <c r="BU130" s="233"/>
      <c r="BV130" s="233"/>
      <c r="BW130" s="233"/>
      <c r="BX130" s="233"/>
      <c r="BY130" s="233"/>
      <c r="BZ130" s="233"/>
      <c r="CA130" s="233"/>
      <c r="CB130" s="233"/>
      <c r="CC130" s="233"/>
      <c r="CD130" s="233"/>
      <c r="CE130" s="233"/>
      <c r="CF130" s="233"/>
      <c r="CG130" s="233"/>
      <c r="CH130" s="233"/>
      <c r="CI130" s="233"/>
      <c r="CJ130" s="233"/>
      <c r="CK130" s="233"/>
      <c r="CL130" s="233"/>
      <c r="CM130" s="233"/>
      <c r="CN130" s="233"/>
      <c r="CO130" s="233"/>
      <c r="CP130" s="233"/>
      <c r="CQ130" s="233"/>
      <c r="CR130" s="233"/>
      <c r="CS130" s="233"/>
      <c r="CT130" s="233"/>
      <c r="CU130" s="233"/>
      <c r="CV130" s="233"/>
      <c r="CW130" s="233"/>
      <c r="CX130" s="233"/>
      <c r="CY130" s="233"/>
      <c r="CZ130" s="233"/>
      <c r="DA130" s="233"/>
      <c r="DB130" s="233"/>
      <c r="DC130" s="233"/>
      <c r="DD130" s="233"/>
      <c r="DE130" s="233"/>
      <c r="DF130" s="233"/>
      <c r="DG130" s="233"/>
      <c r="DH130" s="233"/>
      <c r="DI130" s="233"/>
      <c r="DJ130" s="233"/>
      <c r="DK130" s="233"/>
      <c r="DL130" s="233"/>
      <c r="DM130" s="233"/>
      <c r="DN130" s="233"/>
      <c r="DO130" s="233"/>
      <c r="DP130" s="233"/>
      <c r="DQ130" s="233"/>
      <c r="DR130" s="233"/>
      <c r="DS130" s="233"/>
      <c r="DT130" s="233"/>
      <c r="DU130" s="233"/>
      <c r="DV130" s="233"/>
      <c r="DW130" s="233"/>
      <c r="DX130" s="233"/>
      <c r="DY130" s="233"/>
      <c r="DZ130" s="233"/>
      <c r="EA130" s="233"/>
      <c r="EB130" s="233"/>
      <c r="EC130" s="233"/>
      <c r="ED130" s="233"/>
      <c r="EE130" s="233"/>
      <c r="EF130" s="233"/>
      <c r="EG130" s="233"/>
      <c r="EH130" s="233"/>
      <c r="EI130" s="233"/>
      <c r="EJ130" s="233"/>
      <c r="EK130" s="233"/>
      <c r="EL130" s="233"/>
      <c r="EM130" s="233"/>
      <c r="EN130" s="233"/>
      <c r="EO130" s="233"/>
      <c r="EP130" s="233"/>
      <c r="EQ130" s="233"/>
      <c r="ER130" s="233"/>
      <c r="ES130" s="233"/>
      <c r="ET130" s="233"/>
      <c r="EU130" s="233"/>
      <c r="EV130" s="233"/>
      <c r="EW130" s="233"/>
      <c r="EX130" s="233"/>
      <c r="EY130" s="233"/>
      <c r="EZ130" s="233"/>
      <c r="FA130" s="233"/>
      <c r="FB130" s="233"/>
      <c r="FC130" s="233"/>
      <c r="FD130" s="233"/>
      <c r="FE130" s="233"/>
      <c r="FF130" s="233"/>
      <c r="FG130" s="233"/>
      <c r="FH130" s="233"/>
      <c r="FI130" s="233"/>
      <c r="FJ130" s="233"/>
      <c r="FK130" s="233"/>
      <c r="FL130" s="233"/>
      <c r="FM130" s="233"/>
      <c r="FN130" s="233"/>
      <c r="FO130" s="233"/>
      <c r="FP130" s="233"/>
      <c r="FQ130" s="233"/>
      <c r="FR130" s="233"/>
      <c r="FS130" s="233"/>
      <c r="FT130" s="233"/>
      <c r="FU130" s="233"/>
      <c r="FV130" s="233"/>
      <c r="FW130" s="233"/>
      <c r="FX130" s="233"/>
      <c r="FY130" s="233"/>
      <c r="FZ130" s="233"/>
      <c r="GA130" s="233"/>
      <c r="GB130" s="233"/>
      <c r="GC130" s="233"/>
      <c r="GD130" s="233"/>
      <c r="GE130" s="233"/>
      <c r="GF130" s="233"/>
      <c r="GG130" s="233"/>
      <c r="GH130" s="233"/>
      <c r="GI130" s="233"/>
      <c r="GJ130" s="233"/>
      <c r="GK130" s="233"/>
      <c r="GL130" s="233"/>
      <c r="GM130" s="233"/>
      <c r="GN130" s="233"/>
      <c r="GO130" s="233"/>
      <c r="GP130" s="233"/>
      <c r="GQ130" s="233"/>
      <c r="GR130" s="233"/>
      <c r="GS130" s="233"/>
      <c r="GT130" s="233"/>
      <c r="GU130" s="233"/>
      <c r="GV130" s="233"/>
      <c r="GW130" s="233"/>
      <c r="GX130" s="233"/>
      <c r="GY130" s="233"/>
      <c r="GZ130" s="233"/>
      <c r="HA130" s="233"/>
      <c r="HB130" s="233"/>
      <c r="HC130" s="233"/>
      <c r="HD130" s="233"/>
      <c r="HE130" s="233"/>
      <c r="HF130" s="233"/>
      <c r="HG130" s="233"/>
      <c r="HH130" s="233"/>
      <c r="HI130" s="233"/>
      <c r="HJ130" s="233"/>
      <c r="HK130" s="233"/>
      <c r="HL130" s="233"/>
      <c r="HM130" s="233"/>
      <c r="HN130" s="233"/>
      <c r="HO130" s="233"/>
      <c r="HP130" s="233"/>
      <c r="HQ130" s="233"/>
      <c r="HR130" s="233"/>
      <c r="HS130" s="233"/>
      <c r="HT130" s="233"/>
      <c r="HU130" s="233"/>
      <c r="HV130" s="233"/>
      <c r="HW130" s="233"/>
      <c r="HX130" s="233"/>
      <c r="HY130" s="233"/>
      <c r="HZ130" s="233"/>
      <c r="IA130" s="233"/>
      <c r="IB130" s="233"/>
      <c r="IC130" s="233"/>
      <c r="ID130" s="233"/>
      <c r="IE130" s="233"/>
      <c r="IF130" s="233"/>
      <c r="IG130" s="233"/>
      <c r="IH130" s="233"/>
      <c r="II130" s="233"/>
      <c r="IJ130" s="233"/>
      <c r="IK130" s="233"/>
      <c r="IL130" s="233"/>
      <c r="IM130" s="233"/>
      <c r="IN130" s="233"/>
      <c r="IO130" s="233"/>
      <c r="IP130" s="233"/>
      <c r="IQ130" s="233"/>
      <c r="IR130" s="233"/>
      <c r="IS130" s="233"/>
      <c r="IT130" s="233"/>
      <c r="IU130" s="233"/>
      <c r="IV130" s="233"/>
      <c r="IW130" s="233"/>
      <c r="IX130" s="233"/>
      <c r="IY130" s="233"/>
      <c r="IZ130" s="233"/>
      <c r="JA130" s="233"/>
      <c r="JB130" s="233"/>
      <c r="JC130" s="233"/>
      <c r="JD130" s="233"/>
      <c r="JE130" s="233"/>
      <c r="JF130" s="233"/>
      <c r="JG130" s="233"/>
      <c r="JH130" s="233"/>
      <c r="JI130" s="233"/>
      <c r="JJ130" s="233"/>
      <c r="JK130" s="233"/>
      <c r="JL130" s="233"/>
      <c r="JM130" s="233"/>
      <c r="JN130" s="233"/>
      <c r="JO130" s="233"/>
      <c r="JP130" s="233"/>
      <c r="JQ130" s="233"/>
      <c r="JR130" s="233"/>
      <c r="JS130" s="233"/>
      <c r="JT130" s="233"/>
      <c r="JU130" s="233"/>
      <c r="JV130" s="233"/>
      <c r="JW130" s="233"/>
      <c r="JX130" s="233"/>
      <c r="JY130" s="233"/>
      <c r="JZ130" s="233"/>
      <c r="KA130" s="233"/>
      <c r="KB130" s="233"/>
      <c r="KC130" s="233"/>
      <c r="KD130" s="233"/>
      <c r="KE130" s="233"/>
      <c r="KF130" s="233"/>
      <c r="KG130" s="233"/>
      <c r="KH130" s="233"/>
      <c r="KI130" s="233"/>
      <c r="KJ130" s="233"/>
      <c r="KK130" s="233"/>
      <c r="KL130" s="233"/>
      <c r="KM130" s="233"/>
      <c r="KN130" s="233"/>
      <c r="KO130" s="233"/>
      <c r="KP130" s="233"/>
      <c r="KQ130" s="233"/>
      <c r="KR130" s="233"/>
      <c r="KS130" s="233"/>
      <c r="KT130" s="233"/>
      <c r="KU130" s="233"/>
      <c r="KV130" s="233"/>
      <c r="KW130" s="233"/>
      <c r="KX130" s="233"/>
      <c r="KY130" s="233"/>
      <c r="KZ130" s="233"/>
      <c r="LA130" s="233"/>
      <c r="LB130" s="233"/>
      <c r="LC130" s="233"/>
      <c r="LD130" s="233"/>
      <c r="LE130" s="233"/>
      <c r="LF130" s="233"/>
      <c r="LG130" s="233"/>
      <c r="LH130" s="233"/>
      <c r="LI130" s="233"/>
      <c r="LJ130" s="233"/>
      <c r="LK130" s="233"/>
      <c r="LL130" s="233"/>
      <c r="LM130" s="233"/>
      <c r="LN130" s="233"/>
      <c r="LO130" s="233"/>
      <c r="LP130" s="233"/>
      <c r="LQ130" s="233"/>
      <c r="LR130" s="233"/>
      <c r="LS130" s="233"/>
      <c r="LT130" s="233"/>
      <c r="LU130" s="233"/>
      <c r="LV130" s="233"/>
      <c r="LW130" s="233"/>
      <c r="LX130" s="233"/>
      <c r="LY130" s="233"/>
      <c r="LZ130" s="233"/>
      <c r="MA130" s="233"/>
      <c r="MB130" s="233"/>
      <c r="MC130" s="233"/>
      <c r="MD130" s="233"/>
      <c r="ME130" s="233"/>
      <c r="MF130" s="233"/>
      <c r="MG130" s="233"/>
      <c r="MH130" s="233"/>
      <c r="MI130" s="233"/>
      <c r="MJ130" s="233"/>
      <c r="MK130" s="233"/>
      <c r="ML130" s="233"/>
      <c r="MM130" s="233"/>
      <c r="MN130" s="233"/>
      <c r="MO130" s="233"/>
      <c r="MP130" s="233"/>
      <c r="MQ130" s="233"/>
      <c r="MR130" s="233"/>
      <c r="MS130" s="233"/>
      <c r="MT130" s="233"/>
      <c r="MU130" s="233"/>
      <c r="MV130" s="233"/>
      <c r="MW130" s="233"/>
      <c r="MX130" s="233"/>
      <c r="MY130" s="233"/>
      <c r="MZ130" s="233"/>
      <c r="NA130" s="233"/>
      <c r="NB130" s="233"/>
      <c r="NC130" s="233"/>
      <c r="ND130" s="233"/>
      <c r="NE130" s="233"/>
      <c r="NF130" s="233"/>
      <c r="NG130" s="233"/>
      <c r="NH130" s="233"/>
      <c r="NI130" s="233"/>
      <c r="NJ130" s="233"/>
      <c r="NK130" s="233"/>
      <c r="NL130" s="233"/>
      <c r="NM130" s="233"/>
      <c r="NN130" s="233"/>
      <c r="NO130" s="233"/>
      <c r="NP130" s="233"/>
      <c r="NQ130" s="233"/>
      <c r="NR130" s="233"/>
      <c r="NS130" s="233"/>
      <c r="NT130" s="233"/>
      <c r="NU130" s="233"/>
      <c r="NV130" s="233"/>
      <c r="NW130" s="233"/>
      <c r="NX130" s="233"/>
      <c r="NY130" s="233"/>
      <c r="NZ130" s="233"/>
      <c r="OA130" s="233"/>
      <c r="OB130" s="233"/>
      <c r="OC130" s="233"/>
      <c r="OD130" s="233"/>
      <c r="OE130" s="233"/>
      <c r="OF130" s="233"/>
      <c r="OG130" s="233"/>
      <c r="OH130" s="233"/>
      <c r="OI130" s="233"/>
      <c r="OJ130" s="233"/>
      <c r="OK130" s="233"/>
      <c r="OL130" s="233"/>
      <c r="OM130" s="233"/>
      <c r="ON130" s="233"/>
      <c r="OO130" s="233"/>
      <c r="OP130" s="233"/>
      <c r="OQ130" s="233"/>
      <c r="OR130" s="233"/>
      <c r="OS130" s="233"/>
      <c r="OT130" s="233"/>
      <c r="OU130" s="233"/>
      <c r="OV130" s="233"/>
      <c r="OW130" s="233"/>
      <c r="OX130" s="233"/>
      <c r="OY130" s="233"/>
      <c r="OZ130" s="233"/>
      <c r="PA130" s="233"/>
      <c r="PB130" s="233"/>
      <c r="PC130" s="233"/>
      <c r="PD130" s="233"/>
      <c r="PE130" s="233"/>
      <c r="PF130" s="233"/>
      <c r="PG130" s="233"/>
      <c r="PH130" s="233"/>
      <c r="PI130" s="233"/>
      <c r="PJ130" s="233"/>
      <c r="PK130" s="233"/>
      <c r="PL130" s="233"/>
      <c r="PM130" s="233"/>
      <c r="PN130" s="233"/>
      <c r="PO130" s="233"/>
      <c r="PP130" s="233"/>
      <c r="PQ130" s="233"/>
      <c r="PR130" s="233"/>
      <c r="PS130" s="233"/>
      <c r="PT130" s="233"/>
      <c r="PU130" s="233"/>
      <c r="PV130" s="233"/>
      <c r="PW130" s="233"/>
      <c r="PX130" s="233"/>
      <c r="PY130" s="233"/>
      <c r="PZ130" s="233"/>
      <c r="QA130" s="233"/>
      <c r="QB130" s="233"/>
      <c r="QC130" s="233"/>
      <c r="QD130" s="233"/>
      <c r="QE130" s="233"/>
      <c r="QF130" s="233"/>
      <c r="QG130" s="233"/>
      <c r="QH130" s="233"/>
      <c r="QI130" s="233"/>
      <c r="QJ130" s="233"/>
      <c r="QK130" s="233"/>
      <c r="QL130" s="233"/>
      <c r="QM130" s="233"/>
      <c r="QN130" s="233"/>
      <c r="QO130" s="233"/>
      <c r="QP130" s="233"/>
      <c r="QQ130" s="233"/>
      <c r="QR130" s="233"/>
      <c r="QS130" s="233"/>
      <c r="QT130" s="233"/>
      <c r="QU130" s="233"/>
      <c r="QV130" s="233"/>
      <c r="QW130" s="233"/>
      <c r="QX130" s="233"/>
      <c r="QY130" s="233"/>
      <c r="QZ130" s="233"/>
      <c r="RA130" s="233"/>
      <c r="RB130" s="233"/>
      <c r="RC130" s="233"/>
      <c r="RD130" s="233"/>
      <c r="RE130" s="233"/>
      <c r="RF130" s="233"/>
      <c r="RG130" s="233"/>
      <c r="RH130" s="233"/>
      <c r="RI130" s="233"/>
      <c r="RJ130" s="233"/>
      <c r="RK130" s="233"/>
      <c r="RL130" s="233"/>
      <c r="RM130" s="233"/>
      <c r="RN130" s="233"/>
      <c r="RO130" s="233"/>
      <c r="RP130" s="233"/>
      <c r="RQ130" s="233"/>
      <c r="RR130" s="233"/>
      <c r="RS130" s="233"/>
      <c r="RT130" s="233"/>
      <c r="RU130" s="233"/>
      <c r="RV130" s="233"/>
      <c r="RW130" s="233"/>
      <c r="RX130" s="233"/>
      <c r="RY130" s="233"/>
      <c r="RZ130" s="233"/>
      <c r="SA130" s="233"/>
      <c r="SB130" s="233"/>
      <c r="SC130" s="233"/>
      <c r="SD130" s="233"/>
      <c r="SE130" s="233"/>
      <c r="SF130" s="233"/>
      <c r="SG130" s="233"/>
      <c r="SH130" s="233"/>
      <c r="SI130" s="233"/>
      <c r="SJ130" s="233"/>
      <c r="SK130" s="233"/>
      <c r="SL130" s="233"/>
      <c r="SM130" s="233"/>
      <c r="SN130" s="233"/>
      <c r="SO130" s="233"/>
      <c r="SP130" s="233"/>
      <c r="SQ130" s="233"/>
      <c r="SR130" s="233"/>
      <c r="SS130" s="233"/>
      <c r="ST130" s="233"/>
      <c r="SU130" s="233"/>
      <c r="SV130" s="233"/>
      <c r="SW130" s="233"/>
      <c r="SX130" s="233"/>
      <c r="SY130" s="233"/>
      <c r="SZ130" s="233"/>
      <c r="TA130" s="233"/>
      <c r="TB130" s="233"/>
      <c r="TC130" s="233"/>
      <c r="TD130" s="233"/>
      <c r="TE130" s="233"/>
      <c r="TF130" s="233"/>
      <c r="TG130" s="233"/>
      <c r="TH130" s="233"/>
      <c r="TI130" s="233"/>
      <c r="TJ130" s="233"/>
      <c r="TK130" s="233"/>
      <c r="TL130" s="233"/>
      <c r="TM130" s="233"/>
      <c r="TN130" s="233"/>
      <c r="TO130" s="233"/>
      <c r="TP130" s="233"/>
      <c r="TQ130" s="233"/>
      <c r="TR130" s="233"/>
      <c r="TS130" s="233"/>
      <c r="TT130" s="233"/>
      <c r="TU130" s="233"/>
      <c r="TV130" s="233"/>
      <c r="TW130" s="233"/>
      <c r="TX130" s="233"/>
      <c r="TY130" s="233"/>
      <c r="TZ130" s="233"/>
      <c r="UA130" s="233"/>
      <c r="UB130" s="233"/>
      <c r="UC130" s="233"/>
      <c r="UD130" s="233"/>
      <c r="UE130" s="233"/>
      <c r="UF130" s="233"/>
      <c r="UG130" s="233"/>
      <c r="UH130" s="233"/>
      <c r="UI130" s="233"/>
      <c r="UJ130" s="233"/>
      <c r="UK130" s="233"/>
      <c r="UL130" s="233"/>
      <c r="UM130" s="233"/>
      <c r="UN130" s="233"/>
      <c r="UO130" s="233"/>
      <c r="UP130" s="233"/>
      <c r="UQ130" s="233"/>
      <c r="UR130" s="233"/>
      <c r="US130" s="233"/>
      <c r="UT130" s="233"/>
      <c r="UU130" s="233"/>
      <c r="UV130" s="233"/>
      <c r="UW130" s="233"/>
      <c r="UX130" s="233"/>
      <c r="UY130" s="233"/>
      <c r="UZ130" s="233"/>
      <c r="VA130" s="233"/>
      <c r="VB130" s="233"/>
      <c r="VC130" s="233"/>
      <c r="VD130" s="233"/>
      <c r="VE130" s="233"/>
      <c r="VF130" s="233"/>
      <c r="VG130" s="233"/>
      <c r="VH130" s="233"/>
      <c r="VI130" s="233"/>
      <c r="VJ130" s="233"/>
      <c r="VK130" s="233"/>
      <c r="VL130" s="233"/>
      <c r="VM130" s="233"/>
      <c r="VN130" s="233"/>
      <c r="VO130" s="233"/>
      <c r="VP130" s="233"/>
      <c r="VQ130" s="233"/>
      <c r="VR130" s="233"/>
      <c r="VS130" s="233"/>
      <c r="VT130" s="233"/>
      <c r="VU130" s="233"/>
      <c r="VV130" s="233"/>
      <c r="VW130" s="233"/>
      <c r="VX130" s="233"/>
      <c r="VY130" s="233"/>
      <c r="VZ130" s="233"/>
      <c r="WA130" s="233"/>
      <c r="WB130" s="233"/>
      <c r="WC130" s="233"/>
      <c r="WD130" s="233"/>
      <c r="WE130" s="233"/>
      <c r="WF130" s="233"/>
      <c r="WG130" s="233"/>
      <c r="WH130" s="233"/>
      <c r="WI130" s="233"/>
      <c r="WJ130" s="233"/>
      <c r="WK130" s="233"/>
      <c r="WL130" s="233"/>
      <c r="WM130" s="233"/>
      <c r="WN130" s="233"/>
      <c r="WO130" s="233"/>
      <c r="WP130" s="233"/>
      <c r="WQ130" s="233"/>
      <c r="WR130" s="233"/>
      <c r="WS130" s="233"/>
      <c r="WT130" s="233"/>
      <c r="WU130" s="233"/>
      <c r="WV130" s="233"/>
      <c r="WW130" s="233"/>
      <c r="WX130" s="233"/>
      <c r="WY130" s="233"/>
      <c r="WZ130" s="233"/>
      <c r="XA130" s="233"/>
      <c r="XB130" s="233"/>
      <c r="XC130" s="233"/>
      <c r="XD130" s="233"/>
      <c r="XE130" s="233"/>
      <c r="XF130" s="233"/>
      <c r="XG130" s="233"/>
      <c r="XH130" s="233"/>
      <c r="XI130" s="233"/>
      <c r="XJ130" s="233"/>
      <c r="XK130" s="233"/>
      <c r="XL130" s="233"/>
      <c r="XM130" s="233"/>
      <c r="XN130" s="233"/>
      <c r="XO130" s="233"/>
      <c r="XP130" s="233"/>
      <c r="XQ130" s="233"/>
      <c r="XR130" s="233"/>
      <c r="XS130" s="233"/>
      <c r="XT130" s="233"/>
      <c r="XU130" s="233"/>
      <c r="XV130" s="233"/>
      <c r="XW130" s="233"/>
      <c r="XX130" s="233"/>
      <c r="XY130" s="233"/>
      <c r="XZ130" s="233"/>
      <c r="YA130" s="233"/>
      <c r="YB130" s="233"/>
      <c r="YC130" s="233"/>
      <c r="YD130" s="233"/>
      <c r="YE130" s="233"/>
      <c r="YF130" s="233"/>
      <c r="YG130" s="233"/>
      <c r="YH130" s="233"/>
      <c r="YI130" s="233"/>
      <c r="YJ130" s="233"/>
      <c r="YK130" s="233"/>
      <c r="YL130" s="233"/>
      <c r="YM130" s="233"/>
      <c r="YN130" s="233"/>
      <c r="YO130" s="233"/>
      <c r="YP130" s="233"/>
      <c r="YQ130" s="233"/>
      <c r="YR130" s="233"/>
      <c r="YS130" s="233"/>
      <c r="YT130" s="233"/>
      <c r="YU130" s="233"/>
      <c r="YV130" s="233"/>
      <c r="YW130" s="233"/>
      <c r="YX130" s="233"/>
      <c r="YY130" s="233"/>
      <c r="YZ130" s="233"/>
      <c r="ZA130" s="233"/>
      <c r="ZB130" s="233"/>
      <c r="ZC130" s="233"/>
      <c r="ZD130" s="233"/>
      <c r="ZE130" s="233"/>
      <c r="ZF130" s="233"/>
      <c r="ZG130" s="233"/>
      <c r="ZH130" s="233"/>
      <c r="ZI130" s="233"/>
      <c r="ZJ130" s="233"/>
      <c r="ZK130" s="233"/>
      <c r="ZL130" s="233"/>
      <c r="ZM130" s="233"/>
      <c r="ZN130" s="233"/>
      <c r="ZO130" s="233"/>
      <c r="ZP130" s="233"/>
      <c r="ZQ130" s="233"/>
      <c r="ZR130" s="233"/>
      <c r="ZS130" s="233"/>
      <c r="ZT130" s="233"/>
      <c r="ZU130" s="233"/>
      <c r="ZV130" s="233"/>
      <c r="ZW130" s="233"/>
      <c r="ZX130" s="233"/>
      <c r="ZY130" s="233"/>
      <c r="ZZ130" s="233"/>
      <c r="AAA130" s="233"/>
      <c r="AAB130" s="233"/>
      <c r="AAC130" s="233"/>
      <c r="AAD130" s="233"/>
      <c r="AAE130" s="233"/>
      <c r="AAF130" s="233"/>
      <c r="AAG130" s="233"/>
      <c r="AAH130" s="233"/>
      <c r="AAI130" s="233"/>
      <c r="AAJ130" s="233"/>
      <c r="AAK130" s="233"/>
      <c r="AAL130" s="233"/>
      <c r="AAM130" s="233"/>
      <c r="AAN130" s="233"/>
      <c r="AAO130" s="233"/>
      <c r="AAP130" s="233"/>
      <c r="AAQ130" s="233"/>
      <c r="AAR130" s="233"/>
      <c r="AAS130" s="233"/>
      <c r="AAT130" s="233"/>
      <c r="AAU130" s="233"/>
      <c r="AAV130" s="233"/>
      <c r="AAW130" s="233"/>
      <c r="AAX130" s="233"/>
      <c r="AAY130" s="233"/>
      <c r="AAZ130" s="233"/>
      <c r="ABA130" s="233"/>
      <c r="ABB130" s="233"/>
      <c r="ABC130" s="233"/>
      <c r="ABD130" s="233"/>
      <c r="ABE130" s="233"/>
      <c r="ABF130" s="233"/>
      <c r="ABG130" s="233"/>
      <c r="ABH130" s="233"/>
      <c r="ABI130" s="233"/>
      <c r="ABJ130" s="233"/>
      <c r="ABK130" s="233"/>
      <c r="ABL130" s="233"/>
      <c r="ABM130" s="233"/>
      <c r="ABN130" s="233"/>
      <c r="ABO130" s="233"/>
      <c r="ABP130" s="233"/>
      <c r="ABQ130" s="233"/>
      <c r="ABR130" s="233"/>
      <c r="ABS130" s="233"/>
      <c r="ABT130" s="233"/>
      <c r="ABU130" s="233"/>
      <c r="ABV130" s="233"/>
      <c r="ABW130" s="233"/>
      <c r="ABX130" s="233"/>
      <c r="ABY130" s="233"/>
      <c r="ABZ130" s="233"/>
      <c r="ACA130" s="233"/>
      <c r="ACB130" s="233"/>
      <c r="ACC130" s="233"/>
      <c r="ACD130" s="233"/>
      <c r="ACE130" s="233"/>
      <c r="ACF130" s="233"/>
      <c r="ACG130" s="233"/>
      <c r="ACH130" s="233"/>
      <c r="ACI130" s="233"/>
      <c r="ACJ130" s="233"/>
      <c r="ACK130" s="233"/>
      <c r="ACL130" s="233"/>
      <c r="ACM130" s="233"/>
      <c r="ACN130" s="233"/>
      <c r="ACO130" s="233"/>
      <c r="ACP130" s="233"/>
      <c r="ACQ130" s="233"/>
      <c r="ACR130" s="233"/>
      <c r="ACS130" s="233"/>
      <c r="ACT130" s="233"/>
      <c r="ACU130" s="233"/>
      <c r="ACV130" s="233"/>
      <c r="ACW130" s="233"/>
      <c r="ACX130" s="233"/>
      <c r="ACY130" s="233"/>
      <c r="ACZ130" s="233"/>
      <c r="ADA130" s="233"/>
      <c r="ADB130" s="233"/>
      <c r="ADC130" s="233"/>
      <c r="ADD130" s="233"/>
      <c r="ADE130" s="233"/>
      <c r="ADF130" s="233"/>
      <c r="ADG130" s="233"/>
      <c r="ADH130" s="233"/>
      <c r="ADI130" s="233"/>
      <c r="ADJ130" s="233"/>
      <c r="ADK130" s="233"/>
      <c r="ADL130" s="233"/>
      <c r="ADM130" s="233"/>
      <c r="ADN130" s="233"/>
      <c r="ADO130" s="233"/>
      <c r="ADP130" s="233"/>
      <c r="ADQ130" s="233"/>
      <c r="ADR130" s="233"/>
      <c r="ADS130" s="233"/>
      <c r="ADT130" s="233"/>
      <c r="ADU130" s="233"/>
      <c r="ADV130" s="233"/>
      <c r="ADW130" s="233"/>
      <c r="ADX130" s="233"/>
      <c r="ADY130" s="233"/>
      <c r="ADZ130" s="233"/>
      <c r="AEA130" s="233"/>
      <c r="AEB130" s="233"/>
      <c r="AEC130" s="233"/>
      <c r="AED130" s="233"/>
      <c r="AEE130" s="233"/>
      <c r="AEF130" s="233"/>
      <c r="AEG130" s="233"/>
      <c r="AEH130" s="233"/>
      <c r="AEI130" s="233"/>
      <c r="AEJ130" s="233"/>
      <c r="AEK130" s="233"/>
      <c r="AEL130" s="233"/>
      <c r="AEM130" s="233"/>
      <c r="AEN130" s="233"/>
      <c r="AEO130" s="233"/>
      <c r="AEP130" s="233"/>
      <c r="AEQ130" s="233"/>
      <c r="AER130" s="233"/>
      <c r="AES130" s="233"/>
      <c r="AET130" s="233"/>
      <c r="AEU130" s="233"/>
      <c r="AEV130" s="233"/>
      <c r="AEW130" s="233"/>
      <c r="AEX130" s="233"/>
      <c r="AEY130" s="233"/>
      <c r="AEZ130" s="233"/>
      <c r="AFA130" s="233"/>
      <c r="AFB130" s="233"/>
      <c r="AFC130" s="233"/>
      <c r="AFD130" s="233"/>
      <c r="AFE130" s="233"/>
      <c r="AFF130" s="233"/>
      <c r="AFG130" s="233"/>
      <c r="AFH130" s="233"/>
      <c r="AFI130" s="233"/>
      <c r="AFJ130" s="233"/>
      <c r="AFK130" s="233"/>
      <c r="AFL130" s="233"/>
      <c r="AFM130" s="233"/>
      <c r="AFN130" s="233"/>
      <c r="AFO130" s="233"/>
      <c r="AFP130" s="233"/>
      <c r="AFQ130" s="233"/>
      <c r="AFR130" s="233"/>
      <c r="AFS130" s="233"/>
      <c r="AFT130" s="233"/>
      <c r="AFU130" s="233"/>
      <c r="AFV130" s="233"/>
      <c r="AFW130" s="233"/>
      <c r="AFX130" s="233"/>
      <c r="AFY130" s="233"/>
      <c r="AFZ130" s="233"/>
      <c r="AGA130" s="233"/>
      <c r="AGB130" s="233"/>
      <c r="AGC130" s="233"/>
      <c r="AGD130" s="233"/>
      <c r="AGE130" s="233"/>
      <c r="AGF130" s="233"/>
      <c r="AGG130" s="233"/>
      <c r="AGH130" s="233"/>
      <c r="AGI130" s="233"/>
      <c r="AGJ130" s="233"/>
      <c r="AGK130" s="233"/>
      <c r="AGL130" s="233"/>
      <c r="AGM130" s="233"/>
      <c r="AGN130" s="233"/>
      <c r="AGO130" s="233"/>
      <c r="AGP130" s="233"/>
      <c r="AGQ130" s="233"/>
      <c r="AGR130" s="233"/>
      <c r="AGS130" s="233"/>
      <c r="AGT130" s="233"/>
      <c r="AGU130" s="233"/>
      <c r="AGV130" s="233"/>
      <c r="AGW130" s="233"/>
      <c r="AGX130" s="233"/>
      <c r="AGY130" s="233"/>
      <c r="AGZ130" s="233"/>
      <c r="AHA130" s="233"/>
      <c r="AHB130" s="233"/>
      <c r="AHC130" s="233"/>
      <c r="AHD130" s="233"/>
      <c r="AHE130" s="233"/>
      <c r="AHF130" s="233"/>
      <c r="AHG130" s="233"/>
      <c r="AHH130" s="233"/>
      <c r="AHI130" s="233"/>
      <c r="AHJ130" s="233"/>
      <c r="AHK130" s="233"/>
      <c r="AHL130" s="233"/>
      <c r="AHM130" s="233"/>
      <c r="AHN130" s="233"/>
      <c r="AHO130" s="233"/>
      <c r="AHP130" s="233"/>
      <c r="AHQ130" s="233"/>
      <c r="AHR130" s="233"/>
      <c r="AHS130" s="233"/>
      <c r="AHT130" s="233"/>
      <c r="AHU130" s="233"/>
      <c r="AHV130" s="233"/>
      <c r="AHW130" s="233"/>
      <c r="AHX130" s="233"/>
      <c r="AHY130" s="233"/>
      <c r="AHZ130" s="233"/>
      <c r="AIA130" s="233"/>
      <c r="AIB130" s="233"/>
      <c r="AIC130" s="233"/>
      <c r="AID130" s="233"/>
      <c r="AIE130" s="233"/>
      <c r="AIF130" s="233"/>
      <c r="AIG130" s="233"/>
      <c r="AIH130" s="233"/>
      <c r="AII130" s="233"/>
      <c r="AIJ130" s="233"/>
      <c r="AIK130" s="233"/>
      <c r="AIL130" s="233"/>
      <c r="AIM130" s="233"/>
      <c r="AIN130" s="233"/>
      <c r="AIO130" s="233"/>
      <c r="AIP130" s="233"/>
      <c r="AIQ130" s="233"/>
      <c r="AIR130" s="233"/>
      <c r="AIS130" s="233"/>
      <c r="AIT130" s="233"/>
      <c r="AIU130" s="233"/>
      <c r="AIV130" s="233"/>
      <c r="AIW130" s="233"/>
      <c r="AIX130" s="233"/>
      <c r="AIY130" s="233"/>
      <c r="AIZ130" s="233"/>
      <c r="AJA130" s="233"/>
      <c r="AJB130" s="233"/>
      <c r="AJC130" s="233"/>
      <c r="AJD130" s="233"/>
      <c r="AJE130" s="233"/>
      <c r="AJF130" s="233"/>
      <c r="AJG130" s="233"/>
      <c r="AJH130" s="233"/>
      <c r="AJI130" s="233"/>
      <c r="AJJ130" s="233"/>
      <c r="AJK130" s="233"/>
      <c r="AJL130" s="233"/>
      <c r="AJM130" s="233"/>
      <c r="AJN130" s="233"/>
      <c r="AJO130" s="233"/>
      <c r="AJP130" s="233"/>
      <c r="AJQ130" s="233"/>
      <c r="AJR130" s="233"/>
      <c r="AJS130" s="233"/>
      <c r="AJT130" s="233"/>
      <c r="AJU130" s="233"/>
      <c r="AJV130" s="233"/>
      <c r="AJW130" s="233"/>
      <c r="AJX130" s="233"/>
      <c r="AJY130" s="233"/>
      <c r="AJZ130" s="233"/>
      <c r="AKA130" s="233"/>
      <c r="AKB130" s="233"/>
      <c r="AKC130" s="233"/>
      <c r="AKD130" s="233"/>
      <c r="AKE130" s="233"/>
      <c r="AKF130" s="233"/>
      <c r="AKG130" s="233"/>
      <c r="AKH130" s="233"/>
      <c r="AKI130" s="233"/>
      <c r="AKJ130" s="233"/>
      <c r="AKK130" s="233"/>
      <c r="AKL130" s="233"/>
      <c r="AKM130" s="233"/>
      <c r="AKN130" s="233"/>
      <c r="AKO130" s="233"/>
      <c r="AKP130" s="233"/>
      <c r="AKQ130" s="233"/>
      <c r="AKR130" s="233"/>
      <c r="AKS130" s="233"/>
      <c r="AKT130" s="233"/>
      <c r="AKU130" s="233"/>
      <c r="AKV130" s="233"/>
      <c r="AKW130" s="233"/>
      <c r="AKX130" s="233"/>
      <c r="AKY130" s="233"/>
      <c r="AKZ130" s="233"/>
      <c r="ALA130" s="233"/>
      <c r="ALB130" s="233"/>
      <c r="ALC130" s="233"/>
      <c r="ALD130" s="233"/>
      <c r="ALE130" s="233"/>
      <c r="ALF130" s="233"/>
      <c r="ALG130" s="233"/>
      <c r="ALH130" s="233"/>
      <c r="ALI130" s="233"/>
      <c r="ALJ130" s="233"/>
      <c r="ALK130" s="233"/>
      <c r="ALL130" s="233"/>
      <c r="ALM130" s="233"/>
      <c r="ALN130" s="233"/>
      <c r="ALO130" s="233"/>
      <c r="ALP130" s="233"/>
      <c r="ALQ130" s="233"/>
      <c r="ALR130" s="233"/>
      <c r="ALS130" s="233"/>
    </row>
    <row r="131" spans="1:1007" ht="24" x14ac:dyDescent="0.2">
      <c r="A131" s="398">
        <v>15</v>
      </c>
      <c r="B131" s="405" t="s">
        <v>324</v>
      </c>
      <c r="C131" s="759"/>
      <c r="D131" s="400">
        <f t="shared" si="12"/>
        <v>0</v>
      </c>
      <c r="E131" s="752"/>
      <c r="F131" s="360">
        <f t="shared" si="16"/>
        <v>0</v>
      </c>
      <c r="G131" s="360">
        <f t="shared" si="17"/>
        <v>0</v>
      </c>
      <c r="H131" s="360">
        <f t="shared" si="15"/>
        <v>0</v>
      </c>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c r="AI131" s="233"/>
      <c r="AJ131" s="233"/>
      <c r="AK131" s="233"/>
      <c r="AL131" s="233"/>
      <c r="AM131" s="233"/>
      <c r="AN131" s="233"/>
      <c r="AO131" s="233"/>
      <c r="AP131" s="233"/>
      <c r="AQ131" s="233"/>
      <c r="AR131" s="233"/>
      <c r="AS131" s="233"/>
      <c r="AT131" s="233"/>
      <c r="AU131" s="233"/>
      <c r="AV131" s="233"/>
      <c r="AW131" s="233"/>
      <c r="AX131" s="233"/>
      <c r="AY131" s="233"/>
      <c r="AZ131" s="233"/>
      <c r="BA131" s="233"/>
      <c r="BB131" s="233"/>
      <c r="BC131" s="233"/>
      <c r="BD131" s="233"/>
      <c r="BE131" s="233"/>
      <c r="BF131" s="233"/>
      <c r="BG131" s="233"/>
      <c r="BH131" s="233"/>
      <c r="BI131" s="233"/>
      <c r="BJ131" s="233"/>
      <c r="BK131" s="233"/>
      <c r="BL131" s="233"/>
      <c r="BM131" s="233"/>
      <c r="BN131" s="233"/>
      <c r="BO131" s="233"/>
      <c r="BP131" s="233"/>
      <c r="BQ131" s="233"/>
      <c r="BR131" s="233"/>
      <c r="BS131" s="233"/>
      <c r="BT131" s="233"/>
      <c r="BU131" s="233"/>
      <c r="BV131" s="233"/>
      <c r="BW131" s="233"/>
      <c r="BX131" s="233"/>
      <c r="BY131" s="233"/>
      <c r="BZ131" s="233"/>
      <c r="CA131" s="233"/>
      <c r="CB131" s="233"/>
      <c r="CC131" s="233"/>
      <c r="CD131" s="233"/>
      <c r="CE131" s="233"/>
      <c r="CF131" s="233"/>
      <c r="CG131" s="233"/>
      <c r="CH131" s="233"/>
      <c r="CI131" s="233"/>
      <c r="CJ131" s="233"/>
      <c r="CK131" s="233"/>
      <c r="CL131" s="233"/>
      <c r="CM131" s="233"/>
      <c r="CN131" s="233"/>
      <c r="CO131" s="233"/>
      <c r="CP131" s="233"/>
      <c r="CQ131" s="233"/>
      <c r="CR131" s="233"/>
      <c r="CS131" s="233"/>
      <c r="CT131" s="233"/>
      <c r="CU131" s="233"/>
      <c r="CV131" s="233"/>
      <c r="CW131" s="233"/>
      <c r="CX131" s="233"/>
      <c r="CY131" s="233"/>
      <c r="CZ131" s="233"/>
      <c r="DA131" s="233"/>
      <c r="DB131" s="233"/>
      <c r="DC131" s="233"/>
      <c r="DD131" s="233"/>
      <c r="DE131" s="233"/>
      <c r="DF131" s="233"/>
      <c r="DG131" s="233"/>
      <c r="DH131" s="233"/>
      <c r="DI131" s="233"/>
      <c r="DJ131" s="233"/>
      <c r="DK131" s="233"/>
      <c r="DL131" s="233"/>
      <c r="DM131" s="233"/>
      <c r="DN131" s="233"/>
      <c r="DO131" s="233"/>
      <c r="DP131" s="233"/>
      <c r="DQ131" s="233"/>
      <c r="DR131" s="233"/>
      <c r="DS131" s="233"/>
      <c r="DT131" s="233"/>
      <c r="DU131" s="233"/>
      <c r="DV131" s="233"/>
      <c r="DW131" s="233"/>
      <c r="DX131" s="233"/>
      <c r="DY131" s="233"/>
      <c r="DZ131" s="233"/>
      <c r="EA131" s="233"/>
      <c r="EB131" s="233"/>
      <c r="EC131" s="233"/>
      <c r="ED131" s="233"/>
      <c r="EE131" s="233"/>
      <c r="EF131" s="233"/>
      <c r="EG131" s="233"/>
      <c r="EH131" s="233"/>
      <c r="EI131" s="233"/>
      <c r="EJ131" s="233"/>
      <c r="EK131" s="233"/>
      <c r="EL131" s="233"/>
      <c r="EM131" s="233"/>
      <c r="EN131" s="233"/>
      <c r="EO131" s="233"/>
      <c r="EP131" s="233"/>
      <c r="EQ131" s="233"/>
      <c r="ER131" s="233"/>
      <c r="ES131" s="233"/>
      <c r="ET131" s="233"/>
      <c r="EU131" s="233"/>
      <c r="EV131" s="233"/>
      <c r="EW131" s="233"/>
      <c r="EX131" s="233"/>
      <c r="EY131" s="233"/>
      <c r="EZ131" s="233"/>
      <c r="FA131" s="233"/>
      <c r="FB131" s="233"/>
      <c r="FC131" s="233"/>
      <c r="FD131" s="233"/>
      <c r="FE131" s="233"/>
      <c r="FF131" s="233"/>
      <c r="FG131" s="233"/>
      <c r="FH131" s="233"/>
      <c r="FI131" s="233"/>
      <c r="FJ131" s="233"/>
      <c r="FK131" s="233"/>
      <c r="FL131" s="233"/>
      <c r="FM131" s="233"/>
      <c r="FN131" s="233"/>
      <c r="FO131" s="233"/>
      <c r="FP131" s="233"/>
      <c r="FQ131" s="233"/>
      <c r="FR131" s="233"/>
      <c r="FS131" s="233"/>
      <c r="FT131" s="233"/>
      <c r="FU131" s="233"/>
      <c r="FV131" s="233"/>
      <c r="FW131" s="233"/>
      <c r="FX131" s="233"/>
      <c r="FY131" s="233"/>
      <c r="FZ131" s="233"/>
      <c r="GA131" s="233"/>
      <c r="GB131" s="233"/>
      <c r="GC131" s="233"/>
      <c r="GD131" s="233"/>
      <c r="GE131" s="233"/>
      <c r="GF131" s="233"/>
      <c r="GG131" s="233"/>
      <c r="GH131" s="233"/>
      <c r="GI131" s="233"/>
      <c r="GJ131" s="233"/>
      <c r="GK131" s="233"/>
      <c r="GL131" s="233"/>
      <c r="GM131" s="233"/>
      <c r="GN131" s="233"/>
      <c r="GO131" s="233"/>
      <c r="GP131" s="233"/>
      <c r="GQ131" s="233"/>
      <c r="GR131" s="233"/>
      <c r="GS131" s="233"/>
      <c r="GT131" s="233"/>
      <c r="GU131" s="233"/>
      <c r="GV131" s="233"/>
      <c r="GW131" s="233"/>
      <c r="GX131" s="233"/>
      <c r="GY131" s="233"/>
      <c r="GZ131" s="233"/>
      <c r="HA131" s="233"/>
      <c r="HB131" s="233"/>
      <c r="HC131" s="233"/>
      <c r="HD131" s="233"/>
      <c r="HE131" s="233"/>
      <c r="HF131" s="233"/>
      <c r="HG131" s="233"/>
      <c r="HH131" s="233"/>
      <c r="HI131" s="233"/>
      <c r="HJ131" s="233"/>
      <c r="HK131" s="233"/>
      <c r="HL131" s="233"/>
      <c r="HM131" s="233"/>
      <c r="HN131" s="233"/>
      <c r="HO131" s="233"/>
      <c r="HP131" s="233"/>
      <c r="HQ131" s="233"/>
      <c r="HR131" s="233"/>
      <c r="HS131" s="233"/>
      <c r="HT131" s="233"/>
      <c r="HU131" s="233"/>
      <c r="HV131" s="233"/>
      <c r="HW131" s="233"/>
      <c r="HX131" s="233"/>
      <c r="HY131" s="233"/>
      <c r="HZ131" s="233"/>
      <c r="IA131" s="233"/>
      <c r="IB131" s="233"/>
      <c r="IC131" s="233"/>
      <c r="ID131" s="233"/>
      <c r="IE131" s="233"/>
      <c r="IF131" s="233"/>
      <c r="IG131" s="233"/>
      <c r="IH131" s="233"/>
      <c r="II131" s="233"/>
      <c r="IJ131" s="233"/>
      <c r="IK131" s="233"/>
      <c r="IL131" s="233"/>
      <c r="IM131" s="233"/>
      <c r="IN131" s="233"/>
      <c r="IO131" s="233"/>
      <c r="IP131" s="233"/>
      <c r="IQ131" s="233"/>
      <c r="IR131" s="233"/>
      <c r="IS131" s="233"/>
      <c r="IT131" s="233"/>
      <c r="IU131" s="233"/>
      <c r="IV131" s="233"/>
      <c r="IW131" s="233"/>
      <c r="IX131" s="233"/>
      <c r="IY131" s="233"/>
      <c r="IZ131" s="233"/>
      <c r="JA131" s="233"/>
      <c r="JB131" s="233"/>
      <c r="JC131" s="233"/>
      <c r="JD131" s="233"/>
      <c r="JE131" s="233"/>
      <c r="JF131" s="233"/>
      <c r="JG131" s="233"/>
      <c r="JH131" s="233"/>
      <c r="JI131" s="233"/>
      <c r="JJ131" s="233"/>
      <c r="JK131" s="233"/>
      <c r="JL131" s="233"/>
      <c r="JM131" s="233"/>
      <c r="JN131" s="233"/>
      <c r="JO131" s="233"/>
      <c r="JP131" s="233"/>
      <c r="JQ131" s="233"/>
      <c r="JR131" s="233"/>
      <c r="JS131" s="233"/>
      <c r="JT131" s="233"/>
      <c r="JU131" s="233"/>
      <c r="JV131" s="233"/>
      <c r="JW131" s="233"/>
      <c r="JX131" s="233"/>
      <c r="JY131" s="233"/>
      <c r="JZ131" s="233"/>
      <c r="KA131" s="233"/>
      <c r="KB131" s="233"/>
      <c r="KC131" s="233"/>
      <c r="KD131" s="233"/>
      <c r="KE131" s="233"/>
      <c r="KF131" s="233"/>
      <c r="KG131" s="233"/>
      <c r="KH131" s="233"/>
      <c r="KI131" s="233"/>
      <c r="KJ131" s="233"/>
      <c r="KK131" s="233"/>
      <c r="KL131" s="233"/>
      <c r="KM131" s="233"/>
      <c r="KN131" s="233"/>
      <c r="KO131" s="233"/>
      <c r="KP131" s="233"/>
      <c r="KQ131" s="233"/>
      <c r="KR131" s="233"/>
      <c r="KS131" s="233"/>
      <c r="KT131" s="233"/>
      <c r="KU131" s="233"/>
      <c r="KV131" s="233"/>
      <c r="KW131" s="233"/>
      <c r="KX131" s="233"/>
      <c r="KY131" s="233"/>
      <c r="KZ131" s="233"/>
      <c r="LA131" s="233"/>
      <c r="LB131" s="233"/>
      <c r="LC131" s="233"/>
      <c r="LD131" s="233"/>
      <c r="LE131" s="233"/>
      <c r="LF131" s="233"/>
      <c r="LG131" s="233"/>
      <c r="LH131" s="233"/>
      <c r="LI131" s="233"/>
      <c r="LJ131" s="233"/>
      <c r="LK131" s="233"/>
      <c r="LL131" s="233"/>
      <c r="LM131" s="233"/>
      <c r="LN131" s="233"/>
      <c r="LO131" s="233"/>
      <c r="LP131" s="233"/>
      <c r="LQ131" s="233"/>
      <c r="LR131" s="233"/>
      <c r="LS131" s="233"/>
      <c r="LT131" s="233"/>
      <c r="LU131" s="233"/>
      <c r="LV131" s="233"/>
      <c r="LW131" s="233"/>
      <c r="LX131" s="233"/>
      <c r="LY131" s="233"/>
      <c r="LZ131" s="233"/>
      <c r="MA131" s="233"/>
      <c r="MB131" s="233"/>
      <c r="MC131" s="233"/>
      <c r="MD131" s="233"/>
      <c r="ME131" s="233"/>
      <c r="MF131" s="233"/>
      <c r="MG131" s="233"/>
      <c r="MH131" s="233"/>
      <c r="MI131" s="233"/>
      <c r="MJ131" s="233"/>
      <c r="MK131" s="233"/>
      <c r="ML131" s="233"/>
      <c r="MM131" s="233"/>
      <c r="MN131" s="233"/>
      <c r="MO131" s="233"/>
      <c r="MP131" s="233"/>
      <c r="MQ131" s="233"/>
      <c r="MR131" s="233"/>
      <c r="MS131" s="233"/>
      <c r="MT131" s="233"/>
      <c r="MU131" s="233"/>
      <c r="MV131" s="233"/>
      <c r="MW131" s="233"/>
      <c r="MX131" s="233"/>
      <c r="MY131" s="233"/>
      <c r="MZ131" s="233"/>
      <c r="NA131" s="233"/>
      <c r="NB131" s="233"/>
      <c r="NC131" s="233"/>
      <c r="ND131" s="233"/>
      <c r="NE131" s="233"/>
      <c r="NF131" s="233"/>
      <c r="NG131" s="233"/>
      <c r="NH131" s="233"/>
      <c r="NI131" s="233"/>
      <c r="NJ131" s="233"/>
      <c r="NK131" s="233"/>
      <c r="NL131" s="233"/>
      <c r="NM131" s="233"/>
      <c r="NN131" s="233"/>
      <c r="NO131" s="233"/>
      <c r="NP131" s="233"/>
      <c r="NQ131" s="233"/>
      <c r="NR131" s="233"/>
      <c r="NS131" s="233"/>
      <c r="NT131" s="233"/>
      <c r="NU131" s="233"/>
      <c r="NV131" s="233"/>
      <c r="NW131" s="233"/>
      <c r="NX131" s="233"/>
      <c r="NY131" s="233"/>
      <c r="NZ131" s="233"/>
      <c r="OA131" s="233"/>
      <c r="OB131" s="233"/>
      <c r="OC131" s="233"/>
      <c r="OD131" s="233"/>
      <c r="OE131" s="233"/>
      <c r="OF131" s="233"/>
      <c r="OG131" s="233"/>
      <c r="OH131" s="233"/>
      <c r="OI131" s="233"/>
      <c r="OJ131" s="233"/>
      <c r="OK131" s="233"/>
      <c r="OL131" s="233"/>
      <c r="OM131" s="233"/>
      <c r="ON131" s="233"/>
      <c r="OO131" s="233"/>
      <c r="OP131" s="233"/>
      <c r="OQ131" s="233"/>
      <c r="OR131" s="233"/>
      <c r="OS131" s="233"/>
      <c r="OT131" s="233"/>
      <c r="OU131" s="233"/>
      <c r="OV131" s="233"/>
      <c r="OW131" s="233"/>
      <c r="OX131" s="233"/>
      <c r="OY131" s="233"/>
      <c r="OZ131" s="233"/>
      <c r="PA131" s="233"/>
      <c r="PB131" s="233"/>
      <c r="PC131" s="233"/>
      <c r="PD131" s="233"/>
      <c r="PE131" s="233"/>
      <c r="PF131" s="233"/>
      <c r="PG131" s="233"/>
      <c r="PH131" s="233"/>
      <c r="PI131" s="233"/>
      <c r="PJ131" s="233"/>
      <c r="PK131" s="233"/>
      <c r="PL131" s="233"/>
      <c r="PM131" s="233"/>
      <c r="PN131" s="233"/>
      <c r="PO131" s="233"/>
      <c r="PP131" s="233"/>
      <c r="PQ131" s="233"/>
      <c r="PR131" s="233"/>
      <c r="PS131" s="233"/>
      <c r="PT131" s="233"/>
      <c r="PU131" s="233"/>
      <c r="PV131" s="233"/>
      <c r="PW131" s="233"/>
      <c r="PX131" s="233"/>
      <c r="PY131" s="233"/>
      <c r="PZ131" s="233"/>
      <c r="QA131" s="233"/>
      <c r="QB131" s="233"/>
      <c r="QC131" s="233"/>
      <c r="QD131" s="233"/>
      <c r="QE131" s="233"/>
      <c r="QF131" s="233"/>
      <c r="QG131" s="233"/>
      <c r="QH131" s="233"/>
      <c r="QI131" s="233"/>
      <c r="QJ131" s="233"/>
      <c r="QK131" s="233"/>
      <c r="QL131" s="233"/>
      <c r="QM131" s="233"/>
      <c r="QN131" s="233"/>
      <c r="QO131" s="233"/>
      <c r="QP131" s="233"/>
      <c r="QQ131" s="233"/>
      <c r="QR131" s="233"/>
      <c r="QS131" s="233"/>
      <c r="QT131" s="233"/>
      <c r="QU131" s="233"/>
      <c r="QV131" s="233"/>
      <c r="QW131" s="233"/>
      <c r="QX131" s="233"/>
      <c r="QY131" s="233"/>
      <c r="QZ131" s="233"/>
      <c r="RA131" s="233"/>
      <c r="RB131" s="233"/>
      <c r="RC131" s="233"/>
      <c r="RD131" s="233"/>
      <c r="RE131" s="233"/>
      <c r="RF131" s="233"/>
      <c r="RG131" s="233"/>
      <c r="RH131" s="233"/>
      <c r="RI131" s="233"/>
      <c r="RJ131" s="233"/>
      <c r="RK131" s="233"/>
      <c r="RL131" s="233"/>
      <c r="RM131" s="233"/>
      <c r="RN131" s="233"/>
      <c r="RO131" s="233"/>
      <c r="RP131" s="233"/>
      <c r="RQ131" s="233"/>
      <c r="RR131" s="233"/>
      <c r="RS131" s="233"/>
      <c r="RT131" s="233"/>
      <c r="RU131" s="233"/>
      <c r="RV131" s="233"/>
      <c r="RW131" s="233"/>
      <c r="RX131" s="233"/>
      <c r="RY131" s="233"/>
      <c r="RZ131" s="233"/>
      <c r="SA131" s="233"/>
      <c r="SB131" s="233"/>
      <c r="SC131" s="233"/>
      <c r="SD131" s="233"/>
      <c r="SE131" s="233"/>
      <c r="SF131" s="233"/>
      <c r="SG131" s="233"/>
      <c r="SH131" s="233"/>
      <c r="SI131" s="233"/>
      <c r="SJ131" s="233"/>
      <c r="SK131" s="233"/>
      <c r="SL131" s="233"/>
      <c r="SM131" s="233"/>
      <c r="SN131" s="233"/>
      <c r="SO131" s="233"/>
      <c r="SP131" s="233"/>
      <c r="SQ131" s="233"/>
      <c r="SR131" s="233"/>
      <c r="SS131" s="233"/>
      <c r="ST131" s="233"/>
      <c r="SU131" s="233"/>
      <c r="SV131" s="233"/>
      <c r="SW131" s="233"/>
      <c r="SX131" s="233"/>
      <c r="SY131" s="233"/>
      <c r="SZ131" s="233"/>
      <c r="TA131" s="233"/>
      <c r="TB131" s="233"/>
      <c r="TC131" s="233"/>
      <c r="TD131" s="233"/>
      <c r="TE131" s="233"/>
      <c r="TF131" s="233"/>
      <c r="TG131" s="233"/>
      <c r="TH131" s="233"/>
      <c r="TI131" s="233"/>
      <c r="TJ131" s="233"/>
      <c r="TK131" s="233"/>
      <c r="TL131" s="233"/>
      <c r="TM131" s="233"/>
      <c r="TN131" s="233"/>
      <c r="TO131" s="233"/>
      <c r="TP131" s="233"/>
      <c r="TQ131" s="233"/>
      <c r="TR131" s="233"/>
      <c r="TS131" s="233"/>
      <c r="TT131" s="233"/>
      <c r="TU131" s="233"/>
      <c r="TV131" s="233"/>
      <c r="TW131" s="233"/>
      <c r="TX131" s="233"/>
      <c r="TY131" s="233"/>
      <c r="TZ131" s="233"/>
      <c r="UA131" s="233"/>
      <c r="UB131" s="233"/>
      <c r="UC131" s="233"/>
      <c r="UD131" s="233"/>
      <c r="UE131" s="233"/>
      <c r="UF131" s="233"/>
      <c r="UG131" s="233"/>
      <c r="UH131" s="233"/>
      <c r="UI131" s="233"/>
      <c r="UJ131" s="233"/>
      <c r="UK131" s="233"/>
      <c r="UL131" s="233"/>
      <c r="UM131" s="233"/>
      <c r="UN131" s="233"/>
      <c r="UO131" s="233"/>
      <c r="UP131" s="233"/>
      <c r="UQ131" s="233"/>
      <c r="UR131" s="233"/>
      <c r="US131" s="233"/>
      <c r="UT131" s="233"/>
      <c r="UU131" s="233"/>
      <c r="UV131" s="233"/>
      <c r="UW131" s="233"/>
      <c r="UX131" s="233"/>
      <c r="UY131" s="233"/>
      <c r="UZ131" s="233"/>
      <c r="VA131" s="233"/>
      <c r="VB131" s="233"/>
      <c r="VC131" s="233"/>
      <c r="VD131" s="233"/>
      <c r="VE131" s="233"/>
      <c r="VF131" s="233"/>
      <c r="VG131" s="233"/>
      <c r="VH131" s="233"/>
      <c r="VI131" s="233"/>
      <c r="VJ131" s="233"/>
      <c r="VK131" s="233"/>
      <c r="VL131" s="233"/>
      <c r="VM131" s="233"/>
      <c r="VN131" s="233"/>
      <c r="VO131" s="233"/>
      <c r="VP131" s="233"/>
      <c r="VQ131" s="233"/>
      <c r="VR131" s="233"/>
      <c r="VS131" s="233"/>
      <c r="VT131" s="233"/>
      <c r="VU131" s="233"/>
      <c r="VV131" s="233"/>
      <c r="VW131" s="233"/>
      <c r="VX131" s="233"/>
      <c r="VY131" s="233"/>
      <c r="VZ131" s="233"/>
      <c r="WA131" s="233"/>
      <c r="WB131" s="233"/>
      <c r="WC131" s="233"/>
      <c r="WD131" s="233"/>
      <c r="WE131" s="233"/>
      <c r="WF131" s="233"/>
      <c r="WG131" s="233"/>
      <c r="WH131" s="233"/>
      <c r="WI131" s="233"/>
      <c r="WJ131" s="233"/>
      <c r="WK131" s="233"/>
      <c r="WL131" s="233"/>
      <c r="WM131" s="233"/>
      <c r="WN131" s="233"/>
      <c r="WO131" s="233"/>
      <c r="WP131" s="233"/>
      <c r="WQ131" s="233"/>
      <c r="WR131" s="233"/>
      <c r="WS131" s="233"/>
      <c r="WT131" s="233"/>
      <c r="WU131" s="233"/>
      <c r="WV131" s="233"/>
      <c r="WW131" s="233"/>
      <c r="WX131" s="233"/>
      <c r="WY131" s="233"/>
      <c r="WZ131" s="233"/>
      <c r="XA131" s="233"/>
      <c r="XB131" s="233"/>
      <c r="XC131" s="233"/>
      <c r="XD131" s="233"/>
      <c r="XE131" s="233"/>
      <c r="XF131" s="233"/>
      <c r="XG131" s="233"/>
      <c r="XH131" s="233"/>
      <c r="XI131" s="233"/>
      <c r="XJ131" s="233"/>
      <c r="XK131" s="233"/>
      <c r="XL131" s="233"/>
      <c r="XM131" s="233"/>
      <c r="XN131" s="233"/>
      <c r="XO131" s="233"/>
      <c r="XP131" s="233"/>
      <c r="XQ131" s="233"/>
      <c r="XR131" s="233"/>
      <c r="XS131" s="233"/>
      <c r="XT131" s="233"/>
      <c r="XU131" s="233"/>
      <c r="XV131" s="233"/>
      <c r="XW131" s="233"/>
      <c r="XX131" s="233"/>
      <c r="XY131" s="233"/>
      <c r="XZ131" s="233"/>
      <c r="YA131" s="233"/>
      <c r="YB131" s="233"/>
      <c r="YC131" s="233"/>
      <c r="YD131" s="233"/>
      <c r="YE131" s="233"/>
      <c r="YF131" s="233"/>
      <c r="YG131" s="233"/>
      <c r="YH131" s="233"/>
      <c r="YI131" s="233"/>
      <c r="YJ131" s="233"/>
      <c r="YK131" s="233"/>
      <c r="YL131" s="233"/>
      <c r="YM131" s="233"/>
      <c r="YN131" s="233"/>
      <c r="YO131" s="233"/>
      <c r="YP131" s="233"/>
      <c r="YQ131" s="233"/>
      <c r="YR131" s="233"/>
      <c r="YS131" s="233"/>
      <c r="YT131" s="233"/>
      <c r="YU131" s="233"/>
      <c r="YV131" s="233"/>
      <c r="YW131" s="233"/>
      <c r="YX131" s="233"/>
      <c r="YY131" s="233"/>
      <c r="YZ131" s="233"/>
      <c r="ZA131" s="233"/>
      <c r="ZB131" s="233"/>
      <c r="ZC131" s="233"/>
      <c r="ZD131" s="233"/>
      <c r="ZE131" s="233"/>
      <c r="ZF131" s="233"/>
      <c r="ZG131" s="233"/>
      <c r="ZH131" s="233"/>
      <c r="ZI131" s="233"/>
      <c r="ZJ131" s="233"/>
      <c r="ZK131" s="233"/>
      <c r="ZL131" s="233"/>
      <c r="ZM131" s="233"/>
      <c r="ZN131" s="233"/>
      <c r="ZO131" s="233"/>
      <c r="ZP131" s="233"/>
      <c r="ZQ131" s="233"/>
      <c r="ZR131" s="233"/>
      <c r="ZS131" s="233"/>
      <c r="ZT131" s="233"/>
      <c r="ZU131" s="233"/>
      <c r="ZV131" s="233"/>
      <c r="ZW131" s="233"/>
      <c r="ZX131" s="233"/>
      <c r="ZY131" s="233"/>
      <c r="ZZ131" s="233"/>
      <c r="AAA131" s="233"/>
      <c r="AAB131" s="233"/>
      <c r="AAC131" s="233"/>
      <c r="AAD131" s="233"/>
      <c r="AAE131" s="233"/>
      <c r="AAF131" s="233"/>
      <c r="AAG131" s="233"/>
      <c r="AAH131" s="233"/>
      <c r="AAI131" s="233"/>
      <c r="AAJ131" s="233"/>
      <c r="AAK131" s="233"/>
      <c r="AAL131" s="233"/>
      <c r="AAM131" s="233"/>
      <c r="AAN131" s="233"/>
      <c r="AAO131" s="233"/>
      <c r="AAP131" s="233"/>
      <c r="AAQ131" s="233"/>
      <c r="AAR131" s="233"/>
      <c r="AAS131" s="233"/>
      <c r="AAT131" s="233"/>
      <c r="AAU131" s="233"/>
      <c r="AAV131" s="233"/>
      <c r="AAW131" s="233"/>
      <c r="AAX131" s="233"/>
      <c r="AAY131" s="233"/>
      <c r="AAZ131" s="233"/>
      <c r="ABA131" s="233"/>
      <c r="ABB131" s="233"/>
      <c r="ABC131" s="233"/>
      <c r="ABD131" s="233"/>
      <c r="ABE131" s="233"/>
      <c r="ABF131" s="233"/>
      <c r="ABG131" s="233"/>
      <c r="ABH131" s="233"/>
      <c r="ABI131" s="233"/>
      <c r="ABJ131" s="233"/>
      <c r="ABK131" s="233"/>
      <c r="ABL131" s="233"/>
      <c r="ABM131" s="233"/>
      <c r="ABN131" s="233"/>
      <c r="ABO131" s="233"/>
      <c r="ABP131" s="233"/>
      <c r="ABQ131" s="233"/>
      <c r="ABR131" s="233"/>
      <c r="ABS131" s="233"/>
      <c r="ABT131" s="233"/>
      <c r="ABU131" s="233"/>
      <c r="ABV131" s="233"/>
      <c r="ABW131" s="233"/>
      <c r="ABX131" s="233"/>
      <c r="ABY131" s="233"/>
      <c r="ABZ131" s="233"/>
      <c r="ACA131" s="233"/>
      <c r="ACB131" s="233"/>
      <c r="ACC131" s="233"/>
      <c r="ACD131" s="233"/>
      <c r="ACE131" s="233"/>
      <c r="ACF131" s="233"/>
      <c r="ACG131" s="233"/>
      <c r="ACH131" s="233"/>
      <c r="ACI131" s="233"/>
      <c r="ACJ131" s="233"/>
      <c r="ACK131" s="233"/>
      <c r="ACL131" s="233"/>
      <c r="ACM131" s="233"/>
      <c r="ACN131" s="233"/>
      <c r="ACO131" s="233"/>
      <c r="ACP131" s="233"/>
      <c r="ACQ131" s="233"/>
      <c r="ACR131" s="233"/>
      <c r="ACS131" s="233"/>
      <c r="ACT131" s="233"/>
      <c r="ACU131" s="233"/>
      <c r="ACV131" s="233"/>
      <c r="ACW131" s="233"/>
      <c r="ACX131" s="233"/>
      <c r="ACY131" s="233"/>
      <c r="ACZ131" s="233"/>
      <c r="ADA131" s="233"/>
      <c r="ADB131" s="233"/>
      <c r="ADC131" s="233"/>
      <c r="ADD131" s="233"/>
      <c r="ADE131" s="233"/>
      <c r="ADF131" s="233"/>
      <c r="ADG131" s="233"/>
      <c r="ADH131" s="233"/>
      <c r="ADI131" s="233"/>
      <c r="ADJ131" s="233"/>
      <c r="ADK131" s="233"/>
      <c r="ADL131" s="233"/>
      <c r="ADM131" s="233"/>
      <c r="ADN131" s="233"/>
      <c r="ADO131" s="233"/>
      <c r="ADP131" s="233"/>
      <c r="ADQ131" s="233"/>
      <c r="ADR131" s="233"/>
      <c r="ADS131" s="233"/>
      <c r="ADT131" s="233"/>
      <c r="ADU131" s="233"/>
      <c r="ADV131" s="233"/>
      <c r="ADW131" s="233"/>
      <c r="ADX131" s="233"/>
      <c r="ADY131" s="233"/>
      <c r="ADZ131" s="233"/>
      <c r="AEA131" s="233"/>
      <c r="AEB131" s="233"/>
      <c r="AEC131" s="233"/>
      <c r="AED131" s="233"/>
      <c r="AEE131" s="233"/>
      <c r="AEF131" s="233"/>
      <c r="AEG131" s="233"/>
      <c r="AEH131" s="233"/>
      <c r="AEI131" s="233"/>
      <c r="AEJ131" s="233"/>
      <c r="AEK131" s="233"/>
      <c r="AEL131" s="233"/>
      <c r="AEM131" s="233"/>
      <c r="AEN131" s="233"/>
      <c r="AEO131" s="233"/>
      <c r="AEP131" s="233"/>
      <c r="AEQ131" s="233"/>
      <c r="AER131" s="233"/>
      <c r="AES131" s="233"/>
      <c r="AET131" s="233"/>
      <c r="AEU131" s="233"/>
      <c r="AEV131" s="233"/>
      <c r="AEW131" s="233"/>
      <c r="AEX131" s="233"/>
      <c r="AEY131" s="233"/>
      <c r="AEZ131" s="233"/>
      <c r="AFA131" s="233"/>
      <c r="AFB131" s="233"/>
      <c r="AFC131" s="233"/>
      <c r="AFD131" s="233"/>
      <c r="AFE131" s="233"/>
      <c r="AFF131" s="233"/>
      <c r="AFG131" s="233"/>
      <c r="AFH131" s="233"/>
      <c r="AFI131" s="233"/>
      <c r="AFJ131" s="233"/>
      <c r="AFK131" s="233"/>
      <c r="AFL131" s="233"/>
      <c r="AFM131" s="233"/>
      <c r="AFN131" s="233"/>
      <c r="AFO131" s="233"/>
      <c r="AFP131" s="233"/>
      <c r="AFQ131" s="233"/>
      <c r="AFR131" s="233"/>
      <c r="AFS131" s="233"/>
      <c r="AFT131" s="233"/>
      <c r="AFU131" s="233"/>
      <c r="AFV131" s="233"/>
      <c r="AFW131" s="233"/>
      <c r="AFX131" s="233"/>
      <c r="AFY131" s="233"/>
      <c r="AFZ131" s="233"/>
      <c r="AGA131" s="233"/>
      <c r="AGB131" s="233"/>
      <c r="AGC131" s="233"/>
      <c r="AGD131" s="233"/>
      <c r="AGE131" s="233"/>
      <c r="AGF131" s="233"/>
      <c r="AGG131" s="233"/>
      <c r="AGH131" s="233"/>
      <c r="AGI131" s="233"/>
      <c r="AGJ131" s="233"/>
      <c r="AGK131" s="233"/>
      <c r="AGL131" s="233"/>
      <c r="AGM131" s="233"/>
      <c r="AGN131" s="233"/>
      <c r="AGO131" s="233"/>
      <c r="AGP131" s="233"/>
      <c r="AGQ131" s="233"/>
      <c r="AGR131" s="233"/>
      <c r="AGS131" s="233"/>
      <c r="AGT131" s="233"/>
      <c r="AGU131" s="233"/>
      <c r="AGV131" s="233"/>
      <c r="AGW131" s="233"/>
      <c r="AGX131" s="233"/>
      <c r="AGY131" s="233"/>
      <c r="AGZ131" s="233"/>
      <c r="AHA131" s="233"/>
      <c r="AHB131" s="233"/>
      <c r="AHC131" s="233"/>
      <c r="AHD131" s="233"/>
      <c r="AHE131" s="233"/>
      <c r="AHF131" s="233"/>
      <c r="AHG131" s="233"/>
      <c r="AHH131" s="233"/>
      <c r="AHI131" s="233"/>
      <c r="AHJ131" s="233"/>
      <c r="AHK131" s="233"/>
      <c r="AHL131" s="233"/>
      <c r="AHM131" s="233"/>
      <c r="AHN131" s="233"/>
      <c r="AHO131" s="233"/>
      <c r="AHP131" s="233"/>
      <c r="AHQ131" s="233"/>
      <c r="AHR131" s="233"/>
      <c r="AHS131" s="233"/>
      <c r="AHT131" s="233"/>
      <c r="AHU131" s="233"/>
      <c r="AHV131" s="233"/>
      <c r="AHW131" s="233"/>
      <c r="AHX131" s="233"/>
      <c r="AHY131" s="233"/>
      <c r="AHZ131" s="233"/>
      <c r="AIA131" s="233"/>
      <c r="AIB131" s="233"/>
      <c r="AIC131" s="233"/>
      <c r="AID131" s="233"/>
      <c r="AIE131" s="233"/>
      <c r="AIF131" s="233"/>
      <c r="AIG131" s="233"/>
      <c r="AIH131" s="233"/>
      <c r="AII131" s="233"/>
      <c r="AIJ131" s="233"/>
      <c r="AIK131" s="233"/>
      <c r="AIL131" s="233"/>
      <c r="AIM131" s="233"/>
      <c r="AIN131" s="233"/>
      <c r="AIO131" s="233"/>
      <c r="AIP131" s="233"/>
      <c r="AIQ131" s="233"/>
      <c r="AIR131" s="233"/>
      <c r="AIS131" s="233"/>
      <c r="AIT131" s="233"/>
      <c r="AIU131" s="233"/>
      <c r="AIV131" s="233"/>
      <c r="AIW131" s="233"/>
      <c r="AIX131" s="233"/>
      <c r="AIY131" s="233"/>
      <c r="AIZ131" s="233"/>
      <c r="AJA131" s="233"/>
      <c r="AJB131" s="233"/>
      <c r="AJC131" s="233"/>
      <c r="AJD131" s="233"/>
      <c r="AJE131" s="233"/>
      <c r="AJF131" s="233"/>
      <c r="AJG131" s="233"/>
      <c r="AJH131" s="233"/>
      <c r="AJI131" s="233"/>
      <c r="AJJ131" s="233"/>
      <c r="AJK131" s="233"/>
      <c r="AJL131" s="233"/>
      <c r="AJM131" s="233"/>
      <c r="AJN131" s="233"/>
      <c r="AJO131" s="233"/>
      <c r="AJP131" s="233"/>
      <c r="AJQ131" s="233"/>
      <c r="AJR131" s="233"/>
      <c r="AJS131" s="233"/>
      <c r="AJT131" s="233"/>
      <c r="AJU131" s="233"/>
      <c r="AJV131" s="233"/>
      <c r="AJW131" s="233"/>
      <c r="AJX131" s="233"/>
      <c r="AJY131" s="233"/>
      <c r="AJZ131" s="233"/>
      <c r="AKA131" s="233"/>
      <c r="AKB131" s="233"/>
      <c r="AKC131" s="233"/>
      <c r="AKD131" s="233"/>
      <c r="AKE131" s="233"/>
      <c r="AKF131" s="233"/>
      <c r="AKG131" s="233"/>
      <c r="AKH131" s="233"/>
      <c r="AKI131" s="233"/>
      <c r="AKJ131" s="233"/>
      <c r="AKK131" s="233"/>
      <c r="AKL131" s="233"/>
      <c r="AKM131" s="233"/>
      <c r="AKN131" s="233"/>
      <c r="AKO131" s="233"/>
      <c r="AKP131" s="233"/>
      <c r="AKQ131" s="233"/>
      <c r="AKR131" s="233"/>
      <c r="AKS131" s="233"/>
      <c r="AKT131" s="233"/>
      <c r="AKU131" s="233"/>
      <c r="AKV131" s="233"/>
      <c r="AKW131" s="233"/>
      <c r="AKX131" s="233"/>
      <c r="AKY131" s="233"/>
      <c r="AKZ131" s="233"/>
      <c r="ALA131" s="233"/>
      <c r="ALB131" s="233"/>
      <c r="ALC131" s="233"/>
      <c r="ALD131" s="233"/>
      <c r="ALE131" s="233"/>
      <c r="ALF131" s="233"/>
      <c r="ALG131" s="233"/>
      <c r="ALH131" s="233"/>
      <c r="ALI131" s="233"/>
      <c r="ALJ131" s="233"/>
      <c r="ALK131" s="233"/>
      <c r="ALL131" s="233"/>
      <c r="ALM131" s="233"/>
      <c r="ALN131" s="233"/>
      <c r="ALO131" s="233"/>
      <c r="ALP131" s="233"/>
      <c r="ALQ131" s="233"/>
      <c r="ALR131" s="233"/>
      <c r="ALS131" s="233"/>
    </row>
    <row r="132" spans="1:1007" ht="24" x14ac:dyDescent="0.2">
      <c r="A132" s="398">
        <v>16</v>
      </c>
      <c r="B132" s="405" t="s">
        <v>325</v>
      </c>
      <c r="C132" s="759"/>
      <c r="D132" s="400">
        <f t="shared" si="12"/>
        <v>0</v>
      </c>
      <c r="E132" s="752"/>
      <c r="F132" s="360">
        <f t="shared" ref="F132" si="18">(E132*C132)+(E132*D132*C132)</f>
        <v>0</v>
      </c>
      <c r="G132" s="360">
        <f t="shared" ref="G132" si="19">ROUND(F132*$C$20,2)</f>
        <v>0</v>
      </c>
      <c r="H132" s="362">
        <f t="shared" si="15"/>
        <v>0</v>
      </c>
      <c r="I132" s="233"/>
      <c r="J132" s="233"/>
      <c r="K132" s="233"/>
      <c r="L132" s="233"/>
      <c r="M132" s="233"/>
      <c r="N132" s="233"/>
      <c r="O132" s="233"/>
      <c r="P132" s="233"/>
      <c r="Q132" s="233"/>
      <c r="R132" s="233"/>
      <c r="S132" s="233"/>
      <c r="T132" s="233"/>
      <c r="U132" s="233"/>
      <c r="V132" s="233"/>
      <c r="W132" s="233"/>
      <c r="X132" s="233"/>
      <c r="Y132" s="233"/>
      <c r="Z132" s="233"/>
      <c r="AA132" s="233"/>
      <c r="AB132" s="233"/>
      <c r="AC132" s="233"/>
      <c r="AD132" s="233"/>
      <c r="AE132" s="233"/>
      <c r="AF132" s="233"/>
      <c r="AG132" s="233"/>
      <c r="AH132" s="233"/>
      <c r="AI132" s="233"/>
      <c r="AJ132" s="233"/>
      <c r="AK132" s="233"/>
      <c r="AL132" s="233"/>
      <c r="AM132" s="233"/>
      <c r="AN132" s="233"/>
      <c r="AO132" s="233"/>
      <c r="AP132" s="233"/>
      <c r="AQ132" s="233"/>
      <c r="AR132" s="233"/>
      <c r="AS132" s="233"/>
      <c r="AT132" s="233"/>
      <c r="AU132" s="233"/>
      <c r="AV132" s="233"/>
      <c r="AW132" s="233"/>
      <c r="AX132" s="233"/>
      <c r="AY132" s="233"/>
      <c r="AZ132" s="233"/>
      <c r="BA132" s="233"/>
      <c r="BB132" s="233"/>
      <c r="BC132" s="233"/>
      <c r="BD132" s="233"/>
      <c r="BE132" s="233"/>
      <c r="BF132" s="233"/>
      <c r="BG132" s="233"/>
      <c r="BH132" s="233"/>
      <c r="BI132" s="233"/>
      <c r="BJ132" s="233"/>
      <c r="BK132" s="233"/>
      <c r="BL132" s="233"/>
      <c r="BM132" s="233"/>
      <c r="BN132" s="233"/>
      <c r="BO132" s="233"/>
      <c r="BP132" s="233"/>
      <c r="BQ132" s="233"/>
      <c r="BR132" s="233"/>
      <c r="BS132" s="233"/>
      <c r="BT132" s="233"/>
      <c r="BU132" s="233"/>
      <c r="BV132" s="233"/>
      <c r="BW132" s="233"/>
      <c r="BX132" s="233"/>
      <c r="BY132" s="233"/>
      <c r="BZ132" s="233"/>
      <c r="CA132" s="233"/>
      <c r="CB132" s="233"/>
      <c r="CC132" s="233"/>
      <c r="CD132" s="233"/>
      <c r="CE132" s="233"/>
      <c r="CF132" s="233"/>
      <c r="CG132" s="233"/>
      <c r="CH132" s="233"/>
      <c r="CI132" s="233"/>
      <c r="CJ132" s="233"/>
      <c r="CK132" s="233"/>
      <c r="CL132" s="233"/>
      <c r="CM132" s="233"/>
      <c r="CN132" s="233"/>
      <c r="CO132" s="233"/>
      <c r="CP132" s="233"/>
      <c r="CQ132" s="233"/>
      <c r="CR132" s="233"/>
      <c r="CS132" s="233"/>
      <c r="CT132" s="233"/>
      <c r="CU132" s="233"/>
      <c r="CV132" s="233"/>
      <c r="CW132" s="233"/>
      <c r="CX132" s="233"/>
      <c r="CY132" s="233"/>
      <c r="CZ132" s="233"/>
      <c r="DA132" s="233"/>
      <c r="DB132" s="233"/>
      <c r="DC132" s="233"/>
      <c r="DD132" s="233"/>
      <c r="DE132" s="233"/>
      <c r="DF132" s="233"/>
      <c r="DG132" s="233"/>
      <c r="DH132" s="233"/>
      <c r="DI132" s="233"/>
      <c r="DJ132" s="233"/>
      <c r="DK132" s="233"/>
      <c r="DL132" s="233"/>
      <c r="DM132" s="233"/>
      <c r="DN132" s="233"/>
      <c r="DO132" s="233"/>
      <c r="DP132" s="233"/>
      <c r="DQ132" s="233"/>
      <c r="DR132" s="233"/>
      <c r="DS132" s="233"/>
      <c r="DT132" s="233"/>
      <c r="DU132" s="233"/>
      <c r="DV132" s="233"/>
      <c r="DW132" s="233"/>
      <c r="DX132" s="233"/>
      <c r="DY132" s="233"/>
      <c r="DZ132" s="233"/>
      <c r="EA132" s="233"/>
      <c r="EB132" s="233"/>
      <c r="EC132" s="233"/>
      <c r="ED132" s="233"/>
      <c r="EE132" s="233"/>
      <c r="EF132" s="233"/>
      <c r="EG132" s="233"/>
      <c r="EH132" s="233"/>
      <c r="EI132" s="233"/>
      <c r="EJ132" s="233"/>
      <c r="EK132" s="233"/>
      <c r="EL132" s="233"/>
      <c r="EM132" s="233"/>
      <c r="EN132" s="233"/>
      <c r="EO132" s="233"/>
      <c r="EP132" s="233"/>
      <c r="EQ132" s="233"/>
      <c r="ER132" s="233"/>
      <c r="ES132" s="233"/>
      <c r="ET132" s="233"/>
      <c r="EU132" s="233"/>
      <c r="EV132" s="233"/>
      <c r="EW132" s="233"/>
      <c r="EX132" s="233"/>
      <c r="EY132" s="233"/>
      <c r="EZ132" s="233"/>
      <c r="FA132" s="233"/>
      <c r="FB132" s="233"/>
      <c r="FC132" s="233"/>
      <c r="FD132" s="233"/>
      <c r="FE132" s="233"/>
      <c r="FF132" s="233"/>
      <c r="FG132" s="233"/>
      <c r="FH132" s="233"/>
      <c r="FI132" s="233"/>
      <c r="FJ132" s="233"/>
      <c r="FK132" s="233"/>
      <c r="FL132" s="233"/>
      <c r="FM132" s="233"/>
      <c r="FN132" s="233"/>
      <c r="FO132" s="233"/>
      <c r="FP132" s="233"/>
      <c r="FQ132" s="233"/>
      <c r="FR132" s="233"/>
      <c r="FS132" s="233"/>
      <c r="FT132" s="233"/>
      <c r="FU132" s="233"/>
      <c r="FV132" s="233"/>
      <c r="FW132" s="233"/>
      <c r="FX132" s="233"/>
      <c r="FY132" s="233"/>
      <c r="FZ132" s="233"/>
      <c r="GA132" s="233"/>
      <c r="GB132" s="233"/>
      <c r="GC132" s="233"/>
      <c r="GD132" s="233"/>
      <c r="GE132" s="233"/>
      <c r="GF132" s="233"/>
      <c r="GG132" s="233"/>
      <c r="GH132" s="233"/>
      <c r="GI132" s="233"/>
      <c r="GJ132" s="233"/>
      <c r="GK132" s="233"/>
      <c r="GL132" s="233"/>
      <c r="GM132" s="233"/>
      <c r="GN132" s="233"/>
      <c r="GO132" s="233"/>
      <c r="GP132" s="233"/>
      <c r="GQ132" s="233"/>
      <c r="GR132" s="233"/>
      <c r="GS132" s="233"/>
      <c r="GT132" s="233"/>
      <c r="GU132" s="233"/>
      <c r="GV132" s="233"/>
      <c r="GW132" s="233"/>
      <c r="GX132" s="233"/>
      <c r="GY132" s="233"/>
      <c r="GZ132" s="233"/>
      <c r="HA132" s="233"/>
      <c r="HB132" s="233"/>
      <c r="HC132" s="233"/>
      <c r="HD132" s="233"/>
      <c r="HE132" s="233"/>
      <c r="HF132" s="233"/>
      <c r="HG132" s="233"/>
      <c r="HH132" s="233"/>
      <c r="HI132" s="233"/>
      <c r="HJ132" s="233"/>
      <c r="HK132" s="233"/>
      <c r="HL132" s="233"/>
      <c r="HM132" s="233"/>
      <c r="HN132" s="233"/>
      <c r="HO132" s="233"/>
      <c r="HP132" s="233"/>
      <c r="HQ132" s="233"/>
      <c r="HR132" s="233"/>
      <c r="HS132" s="233"/>
      <c r="HT132" s="233"/>
      <c r="HU132" s="233"/>
      <c r="HV132" s="233"/>
      <c r="HW132" s="233"/>
      <c r="HX132" s="233"/>
      <c r="HY132" s="233"/>
      <c r="HZ132" s="233"/>
      <c r="IA132" s="233"/>
      <c r="IB132" s="233"/>
      <c r="IC132" s="233"/>
      <c r="ID132" s="233"/>
      <c r="IE132" s="233"/>
      <c r="IF132" s="233"/>
      <c r="IG132" s="233"/>
      <c r="IH132" s="233"/>
      <c r="II132" s="233"/>
      <c r="IJ132" s="233"/>
      <c r="IK132" s="233"/>
      <c r="IL132" s="233"/>
      <c r="IM132" s="233"/>
      <c r="IN132" s="233"/>
      <c r="IO132" s="233"/>
      <c r="IP132" s="233"/>
      <c r="IQ132" s="233"/>
      <c r="IR132" s="233"/>
      <c r="IS132" s="233"/>
      <c r="IT132" s="233"/>
      <c r="IU132" s="233"/>
      <c r="IV132" s="233"/>
      <c r="IW132" s="233"/>
      <c r="IX132" s="233"/>
      <c r="IY132" s="233"/>
      <c r="IZ132" s="233"/>
      <c r="JA132" s="233"/>
      <c r="JB132" s="233"/>
      <c r="JC132" s="233"/>
      <c r="JD132" s="233"/>
      <c r="JE132" s="233"/>
      <c r="JF132" s="233"/>
      <c r="JG132" s="233"/>
      <c r="JH132" s="233"/>
      <c r="JI132" s="233"/>
      <c r="JJ132" s="233"/>
      <c r="JK132" s="233"/>
      <c r="JL132" s="233"/>
      <c r="JM132" s="233"/>
      <c r="JN132" s="233"/>
      <c r="JO132" s="233"/>
      <c r="JP132" s="233"/>
      <c r="JQ132" s="233"/>
      <c r="JR132" s="233"/>
      <c r="JS132" s="233"/>
      <c r="JT132" s="233"/>
      <c r="JU132" s="233"/>
      <c r="JV132" s="233"/>
      <c r="JW132" s="233"/>
      <c r="JX132" s="233"/>
      <c r="JY132" s="233"/>
      <c r="JZ132" s="233"/>
      <c r="KA132" s="233"/>
      <c r="KB132" s="233"/>
      <c r="KC132" s="233"/>
      <c r="KD132" s="233"/>
      <c r="KE132" s="233"/>
      <c r="KF132" s="233"/>
      <c r="KG132" s="233"/>
      <c r="KH132" s="233"/>
      <c r="KI132" s="233"/>
      <c r="KJ132" s="233"/>
      <c r="KK132" s="233"/>
      <c r="KL132" s="233"/>
      <c r="KM132" s="233"/>
      <c r="KN132" s="233"/>
      <c r="KO132" s="233"/>
      <c r="KP132" s="233"/>
      <c r="KQ132" s="233"/>
      <c r="KR132" s="233"/>
      <c r="KS132" s="233"/>
      <c r="KT132" s="233"/>
      <c r="KU132" s="233"/>
      <c r="KV132" s="233"/>
      <c r="KW132" s="233"/>
      <c r="KX132" s="233"/>
      <c r="KY132" s="233"/>
      <c r="KZ132" s="233"/>
      <c r="LA132" s="233"/>
      <c r="LB132" s="233"/>
      <c r="LC132" s="233"/>
      <c r="LD132" s="233"/>
      <c r="LE132" s="233"/>
      <c r="LF132" s="233"/>
      <c r="LG132" s="233"/>
      <c r="LH132" s="233"/>
      <c r="LI132" s="233"/>
      <c r="LJ132" s="233"/>
      <c r="LK132" s="233"/>
      <c r="LL132" s="233"/>
      <c r="LM132" s="233"/>
      <c r="LN132" s="233"/>
      <c r="LO132" s="233"/>
      <c r="LP132" s="233"/>
      <c r="LQ132" s="233"/>
      <c r="LR132" s="233"/>
      <c r="LS132" s="233"/>
      <c r="LT132" s="233"/>
      <c r="LU132" s="233"/>
      <c r="LV132" s="233"/>
      <c r="LW132" s="233"/>
      <c r="LX132" s="233"/>
      <c r="LY132" s="233"/>
      <c r="LZ132" s="233"/>
      <c r="MA132" s="233"/>
      <c r="MB132" s="233"/>
      <c r="MC132" s="233"/>
      <c r="MD132" s="233"/>
      <c r="ME132" s="233"/>
      <c r="MF132" s="233"/>
      <c r="MG132" s="233"/>
      <c r="MH132" s="233"/>
      <c r="MI132" s="233"/>
      <c r="MJ132" s="233"/>
      <c r="MK132" s="233"/>
      <c r="ML132" s="233"/>
      <c r="MM132" s="233"/>
      <c r="MN132" s="233"/>
      <c r="MO132" s="233"/>
      <c r="MP132" s="233"/>
      <c r="MQ132" s="233"/>
      <c r="MR132" s="233"/>
      <c r="MS132" s="233"/>
      <c r="MT132" s="233"/>
      <c r="MU132" s="233"/>
      <c r="MV132" s="233"/>
      <c r="MW132" s="233"/>
      <c r="MX132" s="233"/>
      <c r="MY132" s="233"/>
      <c r="MZ132" s="233"/>
      <c r="NA132" s="233"/>
      <c r="NB132" s="233"/>
      <c r="NC132" s="233"/>
      <c r="ND132" s="233"/>
      <c r="NE132" s="233"/>
      <c r="NF132" s="233"/>
      <c r="NG132" s="233"/>
      <c r="NH132" s="233"/>
      <c r="NI132" s="233"/>
      <c r="NJ132" s="233"/>
      <c r="NK132" s="233"/>
      <c r="NL132" s="233"/>
      <c r="NM132" s="233"/>
      <c r="NN132" s="233"/>
      <c r="NO132" s="233"/>
      <c r="NP132" s="233"/>
      <c r="NQ132" s="233"/>
      <c r="NR132" s="233"/>
      <c r="NS132" s="233"/>
      <c r="NT132" s="233"/>
      <c r="NU132" s="233"/>
      <c r="NV132" s="233"/>
      <c r="NW132" s="233"/>
      <c r="NX132" s="233"/>
      <c r="NY132" s="233"/>
      <c r="NZ132" s="233"/>
      <c r="OA132" s="233"/>
      <c r="OB132" s="233"/>
      <c r="OC132" s="233"/>
      <c r="OD132" s="233"/>
      <c r="OE132" s="233"/>
      <c r="OF132" s="233"/>
      <c r="OG132" s="233"/>
      <c r="OH132" s="233"/>
      <c r="OI132" s="233"/>
      <c r="OJ132" s="233"/>
      <c r="OK132" s="233"/>
      <c r="OL132" s="233"/>
      <c r="OM132" s="233"/>
      <c r="ON132" s="233"/>
      <c r="OO132" s="233"/>
      <c r="OP132" s="233"/>
      <c r="OQ132" s="233"/>
      <c r="OR132" s="233"/>
      <c r="OS132" s="233"/>
      <c r="OT132" s="233"/>
      <c r="OU132" s="233"/>
      <c r="OV132" s="233"/>
      <c r="OW132" s="233"/>
      <c r="OX132" s="233"/>
      <c r="OY132" s="233"/>
      <c r="OZ132" s="233"/>
      <c r="PA132" s="233"/>
      <c r="PB132" s="233"/>
      <c r="PC132" s="233"/>
      <c r="PD132" s="233"/>
      <c r="PE132" s="233"/>
      <c r="PF132" s="233"/>
      <c r="PG132" s="233"/>
      <c r="PH132" s="233"/>
      <c r="PI132" s="233"/>
      <c r="PJ132" s="233"/>
      <c r="PK132" s="233"/>
      <c r="PL132" s="233"/>
      <c r="PM132" s="233"/>
      <c r="PN132" s="233"/>
      <c r="PO132" s="233"/>
      <c r="PP132" s="233"/>
      <c r="PQ132" s="233"/>
      <c r="PR132" s="233"/>
      <c r="PS132" s="233"/>
      <c r="PT132" s="233"/>
      <c r="PU132" s="233"/>
      <c r="PV132" s="233"/>
      <c r="PW132" s="233"/>
      <c r="PX132" s="233"/>
      <c r="PY132" s="233"/>
      <c r="PZ132" s="233"/>
      <c r="QA132" s="233"/>
      <c r="QB132" s="233"/>
      <c r="QC132" s="233"/>
      <c r="QD132" s="233"/>
      <c r="QE132" s="233"/>
      <c r="QF132" s="233"/>
      <c r="QG132" s="233"/>
      <c r="QH132" s="233"/>
      <c r="QI132" s="233"/>
      <c r="QJ132" s="233"/>
      <c r="QK132" s="233"/>
      <c r="QL132" s="233"/>
      <c r="QM132" s="233"/>
      <c r="QN132" s="233"/>
      <c r="QO132" s="233"/>
      <c r="QP132" s="233"/>
      <c r="QQ132" s="233"/>
      <c r="QR132" s="233"/>
      <c r="QS132" s="233"/>
      <c r="QT132" s="233"/>
      <c r="QU132" s="233"/>
      <c r="QV132" s="233"/>
      <c r="QW132" s="233"/>
      <c r="QX132" s="233"/>
      <c r="QY132" s="233"/>
      <c r="QZ132" s="233"/>
      <c r="RA132" s="233"/>
      <c r="RB132" s="233"/>
      <c r="RC132" s="233"/>
      <c r="RD132" s="233"/>
      <c r="RE132" s="233"/>
      <c r="RF132" s="233"/>
      <c r="RG132" s="233"/>
      <c r="RH132" s="233"/>
      <c r="RI132" s="233"/>
      <c r="RJ132" s="233"/>
      <c r="RK132" s="233"/>
      <c r="RL132" s="233"/>
      <c r="RM132" s="233"/>
      <c r="RN132" s="233"/>
      <c r="RO132" s="233"/>
      <c r="RP132" s="233"/>
      <c r="RQ132" s="233"/>
      <c r="RR132" s="233"/>
      <c r="RS132" s="233"/>
      <c r="RT132" s="233"/>
      <c r="RU132" s="233"/>
      <c r="RV132" s="233"/>
      <c r="RW132" s="233"/>
      <c r="RX132" s="233"/>
      <c r="RY132" s="233"/>
      <c r="RZ132" s="233"/>
      <c r="SA132" s="233"/>
      <c r="SB132" s="233"/>
      <c r="SC132" s="233"/>
      <c r="SD132" s="233"/>
      <c r="SE132" s="233"/>
      <c r="SF132" s="233"/>
      <c r="SG132" s="233"/>
      <c r="SH132" s="233"/>
      <c r="SI132" s="233"/>
      <c r="SJ132" s="233"/>
      <c r="SK132" s="233"/>
      <c r="SL132" s="233"/>
      <c r="SM132" s="233"/>
      <c r="SN132" s="233"/>
      <c r="SO132" s="233"/>
      <c r="SP132" s="233"/>
      <c r="SQ132" s="233"/>
      <c r="SR132" s="233"/>
      <c r="SS132" s="233"/>
      <c r="ST132" s="233"/>
      <c r="SU132" s="233"/>
      <c r="SV132" s="233"/>
      <c r="SW132" s="233"/>
      <c r="SX132" s="233"/>
      <c r="SY132" s="233"/>
      <c r="SZ132" s="233"/>
      <c r="TA132" s="233"/>
      <c r="TB132" s="233"/>
      <c r="TC132" s="233"/>
      <c r="TD132" s="233"/>
      <c r="TE132" s="233"/>
      <c r="TF132" s="233"/>
      <c r="TG132" s="233"/>
      <c r="TH132" s="233"/>
      <c r="TI132" s="233"/>
      <c r="TJ132" s="233"/>
      <c r="TK132" s="233"/>
      <c r="TL132" s="233"/>
      <c r="TM132" s="233"/>
      <c r="TN132" s="233"/>
      <c r="TO132" s="233"/>
      <c r="TP132" s="233"/>
      <c r="TQ132" s="233"/>
      <c r="TR132" s="233"/>
      <c r="TS132" s="233"/>
      <c r="TT132" s="233"/>
      <c r="TU132" s="233"/>
      <c r="TV132" s="233"/>
      <c r="TW132" s="233"/>
      <c r="TX132" s="233"/>
      <c r="TY132" s="233"/>
      <c r="TZ132" s="233"/>
      <c r="UA132" s="233"/>
      <c r="UB132" s="233"/>
      <c r="UC132" s="233"/>
      <c r="UD132" s="233"/>
      <c r="UE132" s="233"/>
      <c r="UF132" s="233"/>
      <c r="UG132" s="233"/>
      <c r="UH132" s="233"/>
      <c r="UI132" s="233"/>
      <c r="UJ132" s="233"/>
      <c r="UK132" s="233"/>
      <c r="UL132" s="233"/>
      <c r="UM132" s="233"/>
      <c r="UN132" s="233"/>
      <c r="UO132" s="233"/>
      <c r="UP132" s="233"/>
      <c r="UQ132" s="233"/>
      <c r="UR132" s="233"/>
      <c r="US132" s="233"/>
      <c r="UT132" s="233"/>
      <c r="UU132" s="233"/>
      <c r="UV132" s="233"/>
      <c r="UW132" s="233"/>
      <c r="UX132" s="233"/>
      <c r="UY132" s="233"/>
      <c r="UZ132" s="233"/>
      <c r="VA132" s="233"/>
      <c r="VB132" s="233"/>
      <c r="VC132" s="233"/>
      <c r="VD132" s="233"/>
      <c r="VE132" s="233"/>
      <c r="VF132" s="233"/>
      <c r="VG132" s="233"/>
      <c r="VH132" s="233"/>
      <c r="VI132" s="233"/>
      <c r="VJ132" s="233"/>
      <c r="VK132" s="233"/>
      <c r="VL132" s="233"/>
      <c r="VM132" s="233"/>
      <c r="VN132" s="233"/>
      <c r="VO132" s="233"/>
      <c r="VP132" s="233"/>
      <c r="VQ132" s="233"/>
      <c r="VR132" s="233"/>
      <c r="VS132" s="233"/>
      <c r="VT132" s="233"/>
      <c r="VU132" s="233"/>
      <c r="VV132" s="233"/>
      <c r="VW132" s="233"/>
      <c r="VX132" s="233"/>
      <c r="VY132" s="233"/>
      <c r="VZ132" s="233"/>
      <c r="WA132" s="233"/>
      <c r="WB132" s="233"/>
      <c r="WC132" s="233"/>
      <c r="WD132" s="233"/>
      <c r="WE132" s="233"/>
      <c r="WF132" s="233"/>
      <c r="WG132" s="233"/>
      <c r="WH132" s="233"/>
      <c r="WI132" s="233"/>
      <c r="WJ132" s="233"/>
      <c r="WK132" s="233"/>
      <c r="WL132" s="233"/>
      <c r="WM132" s="233"/>
      <c r="WN132" s="233"/>
      <c r="WO132" s="233"/>
      <c r="WP132" s="233"/>
      <c r="WQ132" s="233"/>
      <c r="WR132" s="233"/>
      <c r="WS132" s="233"/>
      <c r="WT132" s="233"/>
      <c r="WU132" s="233"/>
      <c r="WV132" s="233"/>
      <c r="WW132" s="233"/>
      <c r="WX132" s="233"/>
      <c r="WY132" s="233"/>
      <c r="WZ132" s="233"/>
      <c r="XA132" s="233"/>
      <c r="XB132" s="233"/>
      <c r="XC132" s="233"/>
      <c r="XD132" s="233"/>
      <c r="XE132" s="233"/>
      <c r="XF132" s="233"/>
      <c r="XG132" s="233"/>
      <c r="XH132" s="233"/>
      <c r="XI132" s="233"/>
      <c r="XJ132" s="233"/>
      <c r="XK132" s="233"/>
      <c r="XL132" s="233"/>
      <c r="XM132" s="233"/>
      <c r="XN132" s="233"/>
      <c r="XO132" s="233"/>
      <c r="XP132" s="233"/>
      <c r="XQ132" s="233"/>
      <c r="XR132" s="233"/>
      <c r="XS132" s="233"/>
      <c r="XT132" s="233"/>
      <c r="XU132" s="233"/>
      <c r="XV132" s="233"/>
      <c r="XW132" s="233"/>
      <c r="XX132" s="233"/>
      <c r="XY132" s="233"/>
      <c r="XZ132" s="233"/>
      <c r="YA132" s="233"/>
      <c r="YB132" s="233"/>
      <c r="YC132" s="233"/>
      <c r="YD132" s="233"/>
      <c r="YE132" s="233"/>
      <c r="YF132" s="233"/>
      <c r="YG132" s="233"/>
      <c r="YH132" s="233"/>
      <c r="YI132" s="233"/>
      <c r="YJ132" s="233"/>
      <c r="YK132" s="233"/>
      <c r="YL132" s="233"/>
      <c r="YM132" s="233"/>
      <c r="YN132" s="233"/>
      <c r="YO132" s="233"/>
      <c r="YP132" s="233"/>
      <c r="YQ132" s="233"/>
      <c r="YR132" s="233"/>
      <c r="YS132" s="233"/>
      <c r="YT132" s="233"/>
      <c r="YU132" s="233"/>
      <c r="YV132" s="233"/>
      <c r="YW132" s="233"/>
      <c r="YX132" s="233"/>
      <c r="YY132" s="233"/>
      <c r="YZ132" s="233"/>
      <c r="ZA132" s="233"/>
      <c r="ZB132" s="233"/>
      <c r="ZC132" s="233"/>
      <c r="ZD132" s="233"/>
      <c r="ZE132" s="233"/>
      <c r="ZF132" s="233"/>
      <c r="ZG132" s="233"/>
      <c r="ZH132" s="233"/>
      <c r="ZI132" s="233"/>
      <c r="ZJ132" s="233"/>
      <c r="ZK132" s="233"/>
      <c r="ZL132" s="233"/>
      <c r="ZM132" s="233"/>
      <c r="ZN132" s="233"/>
      <c r="ZO132" s="233"/>
      <c r="ZP132" s="233"/>
      <c r="ZQ132" s="233"/>
      <c r="ZR132" s="233"/>
      <c r="ZS132" s="233"/>
      <c r="ZT132" s="233"/>
      <c r="ZU132" s="233"/>
      <c r="ZV132" s="233"/>
      <c r="ZW132" s="233"/>
      <c r="ZX132" s="233"/>
      <c r="ZY132" s="233"/>
      <c r="ZZ132" s="233"/>
      <c r="AAA132" s="233"/>
      <c r="AAB132" s="233"/>
      <c r="AAC132" s="233"/>
      <c r="AAD132" s="233"/>
      <c r="AAE132" s="233"/>
      <c r="AAF132" s="233"/>
      <c r="AAG132" s="233"/>
      <c r="AAH132" s="233"/>
      <c r="AAI132" s="233"/>
      <c r="AAJ132" s="233"/>
      <c r="AAK132" s="233"/>
      <c r="AAL132" s="233"/>
      <c r="AAM132" s="233"/>
      <c r="AAN132" s="233"/>
      <c r="AAO132" s="233"/>
      <c r="AAP132" s="233"/>
      <c r="AAQ132" s="233"/>
      <c r="AAR132" s="233"/>
      <c r="AAS132" s="233"/>
      <c r="AAT132" s="233"/>
      <c r="AAU132" s="233"/>
      <c r="AAV132" s="233"/>
      <c r="AAW132" s="233"/>
      <c r="AAX132" s="233"/>
      <c r="AAY132" s="233"/>
      <c r="AAZ132" s="233"/>
      <c r="ABA132" s="233"/>
      <c r="ABB132" s="233"/>
      <c r="ABC132" s="233"/>
      <c r="ABD132" s="233"/>
      <c r="ABE132" s="233"/>
      <c r="ABF132" s="233"/>
      <c r="ABG132" s="233"/>
      <c r="ABH132" s="233"/>
      <c r="ABI132" s="233"/>
      <c r="ABJ132" s="233"/>
      <c r="ABK132" s="233"/>
      <c r="ABL132" s="233"/>
      <c r="ABM132" s="233"/>
      <c r="ABN132" s="233"/>
      <c r="ABO132" s="233"/>
      <c r="ABP132" s="233"/>
      <c r="ABQ132" s="233"/>
      <c r="ABR132" s="233"/>
      <c r="ABS132" s="233"/>
      <c r="ABT132" s="233"/>
      <c r="ABU132" s="233"/>
      <c r="ABV132" s="233"/>
      <c r="ABW132" s="233"/>
      <c r="ABX132" s="233"/>
      <c r="ABY132" s="233"/>
      <c r="ABZ132" s="233"/>
      <c r="ACA132" s="233"/>
      <c r="ACB132" s="233"/>
      <c r="ACC132" s="233"/>
      <c r="ACD132" s="233"/>
      <c r="ACE132" s="233"/>
      <c r="ACF132" s="233"/>
      <c r="ACG132" s="233"/>
      <c r="ACH132" s="233"/>
      <c r="ACI132" s="233"/>
      <c r="ACJ132" s="233"/>
      <c r="ACK132" s="233"/>
      <c r="ACL132" s="233"/>
      <c r="ACM132" s="233"/>
      <c r="ACN132" s="233"/>
      <c r="ACO132" s="233"/>
      <c r="ACP132" s="233"/>
      <c r="ACQ132" s="233"/>
      <c r="ACR132" s="233"/>
      <c r="ACS132" s="233"/>
      <c r="ACT132" s="233"/>
      <c r="ACU132" s="233"/>
      <c r="ACV132" s="233"/>
      <c r="ACW132" s="233"/>
      <c r="ACX132" s="233"/>
      <c r="ACY132" s="233"/>
      <c r="ACZ132" s="233"/>
      <c r="ADA132" s="233"/>
      <c r="ADB132" s="233"/>
      <c r="ADC132" s="233"/>
      <c r="ADD132" s="233"/>
      <c r="ADE132" s="233"/>
      <c r="ADF132" s="233"/>
      <c r="ADG132" s="233"/>
      <c r="ADH132" s="233"/>
      <c r="ADI132" s="233"/>
      <c r="ADJ132" s="233"/>
      <c r="ADK132" s="233"/>
      <c r="ADL132" s="233"/>
      <c r="ADM132" s="233"/>
      <c r="ADN132" s="233"/>
      <c r="ADO132" s="233"/>
      <c r="ADP132" s="233"/>
      <c r="ADQ132" s="233"/>
      <c r="ADR132" s="233"/>
      <c r="ADS132" s="233"/>
      <c r="ADT132" s="233"/>
      <c r="ADU132" s="233"/>
      <c r="ADV132" s="233"/>
      <c r="ADW132" s="233"/>
      <c r="ADX132" s="233"/>
      <c r="ADY132" s="233"/>
      <c r="ADZ132" s="233"/>
      <c r="AEA132" s="233"/>
      <c r="AEB132" s="233"/>
      <c r="AEC132" s="233"/>
      <c r="AED132" s="233"/>
      <c r="AEE132" s="233"/>
      <c r="AEF132" s="233"/>
      <c r="AEG132" s="233"/>
      <c r="AEH132" s="233"/>
      <c r="AEI132" s="233"/>
      <c r="AEJ132" s="233"/>
      <c r="AEK132" s="233"/>
      <c r="AEL132" s="233"/>
      <c r="AEM132" s="233"/>
      <c r="AEN132" s="233"/>
      <c r="AEO132" s="233"/>
      <c r="AEP132" s="233"/>
      <c r="AEQ132" s="233"/>
      <c r="AER132" s="233"/>
      <c r="AES132" s="233"/>
      <c r="AET132" s="233"/>
      <c r="AEU132" s="233"/>
      <c r="AEV132" s="233"/>
      <c r="AEW132" s="233"/>
      <c r="AEX132" s="233"/>
      <c r="AEY132" s="233"/>
      <c r="AEZ132" s="233"/>
      <c r="AFA132" s="233"/>
      <c r="AFB132" s="233"/>
      <c r="AFC132" s="233"/>
      <c r="AFD132" s="233"/>
      <c r="AFE132" s="233"/>
      <c r="AFF132" s="233"/>
      <c r="AFG132" s="233"/>
      <c r="AFH132" s="233"/>
      <c r="AFI132" s="233"/>
      <c r="AFJ132" s="233"/>
      <c r="AFK132" s="233"/>
      <c r="AFL132" s="233"/>
      <c r="AFM132" s="233"/>
      <c r="AFN132" s="233"/>
      <c r="AFO132" s="233"/>
      <c r="AFP132" s="233"/>
      <c r="AFQ132" s="233"/>
      <c r="AFR132" s="233"/>
      <c r="AFS132" s="233"/>
      <c r="AFT132" s="233"/>
      <c r="AFU132" s="233"/>
      <c r="AFV132" s="233"/>
      <c r="AFW132" s="233"/>
      <c r="AFX132" s="233"/>
      <c r="AFY132" s="233"/>
      <c r="AFZ132" s="233"/>
      <c r="AGA132" s="233"/>
      <c r="AGB132" s="233"/>
      <c r="AGC132" s="233"/>
      <c r="AGD132" s="233"/>
      <c r="AGE132" s="233"/>
      <c r="AGF132" s="233"/>
      <c r="AGG132" s="233"/>
      <c r="AGH132" s="233"/>
      <c r="AGI132" s="233"/>
      <c r="AGJ132" s="233"/>
      <c r="AGK132" s="233"/>
      <c r="AGL132" s="233"/>
      <c r="AGM132" s="233"/>
      <c r="AGN132" s="233"/>
      <c r="AGO132" s="233"/>
      <c r="AGP132" s="233"/>
      <c r="AGQ132" s="233"/>
      <c r="AGR132" s="233"/>
      <c r="AGS132" s="233"/>
      <c r="AGT132" s="233"/>
      <c r="AGU132" s="233"/>
      <c r="AGV132" s="233"/>
      <c r="AGW132" s="233"/>
      <c r="AGX132" s="233"/>
      <c r="AGY132" s="233"/>
      <c r="AGZ132" s="233"/>
      <c r="AHA132" s="233"/>
      <c r="AHB132" s="233"/>
      <c r="AHC132" s="233"/>
      <c r="AHD132" s="233"/>
      <c r="AHE132" s="233"/>
      <c r="AHF132" s="233"/>
      <c r="AHG132" s="233"/>
      <c r="AHH132" s="233"/>
      <c r="AHI132" s="233"/>
      <c r="AHJ132" s="233"/>
      <c r="AHK132" s="233"/>
      <c r="AHL132" s="233"/>
      <c r="AHM132" s="233"/>
      <c r="AHN132" s="233"/>
      <c r="AHO132" s="233"/>
      <c r="AHP132" s="233"/>
      <c r="AHQ132" s="233"/>
      <c r="AHR132" s="233"/>
      <c r="AHS132" s="233"/>
      <c r="AHT132" s="233"/>
      <c r="AHU132" s="233"/>
      <c r="AHV132" s="233"/>
      <c r="AHW132" s="233"/>
      <c r="AHX132" s="233"/>
      <c r="AHY132" s="233"/>
      <c r="AHZ132" s="233"/>
      <c r="AIA132" s="233"/>
      <c r="AIB132" s="233"/>
      <c r="AIC132" s="233"/>
      <c r="AID132" s="233"/>
      <c r="AIE132" s="233"/>
      <c r="AIF132" s="233"/>
      <c r="AIG132" s="233"/>
      <c r="AIH132" s="233"/>
      <c r="AII132" s="233"/>
      <c r="AIJ132" s="233"/>
      <c r="AIK132" s="233"/>
      <c r="AIL132" s="233"/>
      <c r="AIM132" s="233"/>
      <c r="AIN132" s="233"/>
      <c r="AIO132" s="233"/>
      <c r="AIP132" s="233"/>
      <c r="AIQ132" s="233"/>
      <c r="AIR132" s="233"/>
      <c r="AIS132" s="233"/>
      <c r="AIT132" s="233"/>
      <c r="AIU132" s="233"/>
      <c r="AIV132" s="233"/>
      <c r="AIW132" s="233"/>
      <c r="AIX132" s="233"/>
      <c r="AIY132" s="233"/>
      <c r="AIZ132" s="233"/>
      <c r="AJA132" s="233"/>
      <c r="AJB132" s="233"/>
      <c r="AJC132" s="233"/>
      <c r="AJD132" s="233"/>
      <c r="AJE132" s="233"/>
      <c r="AJF132" s="233"/>
      <c r="AJG132" s="233"/>
      <c r="AJH132" s="233"/>
      <c r="AJI132" s="233"/>
      <c r="AJJ132" s="233"/>
      <c r="AJK132" s="233"/>
      <c r="AJL132" s="233"/>
      <c r="AJM132" s="233"/>
      <c r="AJN132" s="233"/>
      <c r="AJO132" s="233"/>
      <c r="AJP132" s="233"/>
      <c r="AJQ132" s="233"/>
      <c r="AJR132" s="233"/>
      <c r="AJS132" s="233"/>
      <c r="AJT132" s="233"/>
      <c r="AJU132" s="233"/>
      <c r="AJV132" s="233"/>
      <c r="AJW132" s="233"/>
      <c r="AJX132" s="233"/>
      <c r="AJY132" s="233"/>
      <c r="AJZ132" s="233"/>
      <c r="AKA132" s="233"/>
      <c r="AKB132" s="233"/>
      <c r="AKC132" s="233"/>
      <c r="AKD132" s="233"/>
      <c r="AKE132" s="233"/>
      <c r="AKF132" s="233"/>
      <c r="AKG132" s="233"/>
      <c r="AKH132" s="233"/>
      <c r="AKI132" s="233"/>
      <c r="AKJ132" s="233"/>
      <c r="AKK132" s="233"/>
      <c r="AKL132" s="233"/>
      <c r="AKM132" s="233"/>
      <c r="AKN132" s="233"/>
      <c r="AKO132" s="233"/>
      <c r="AKP132" s="233"/>
      <c r="AKQ132" s="233"/>
      <c r="AKR132" s="233"/>
      <c r="AKS132" s="233"/>
      <c r="AKT132" s="233"/>
      <c r="AKU132" s="233"/>
      <c r="AKV132" s="233"/>
      <c r="AKW132" s="233"/>
      <c r="AKX132" s="233"/>
      <c r="AKY132" s="233"/>
      <c r="AKZ132" s="233"/>
      <c r="ALA132" s="233"/>
      <c r="ALB132" s="233"/>
      <c r="ALC132" s="233"/>
      <c r="ALD132" s="233"/>
      <c r="ALE132" s="233"/>
      <c r="ALF132" s="233"/>
      <c r="ALG132" s="233"/>
      <c r="ALH132" s="233"/>
      <c r="ALI132" s="233"/>
      <c r="ALJ132" s="233"/>
      <c r="ALK132" s="233"/>
      <c r="ALL132" s="233"/>
      <c r="ALM132" s="233"/>
      <c r="ALN132" s="233"/>
      <c r="ALO132" s="233"/>
      <c r="ALP132" s="233"/>
      <c r="ALQ132" s="233"/>
      <c r="ALR132" s="233"/>
      <c r="ALS132" s="233"/>
    </row>
    <row r="133" spans="1:1007" x14ac:dyDescent="0.2">
      <c r="A133" s="402">
        <v>17</v>
      </c>
      <c r="B133" s="406" t="s">
        <v>265</v>
      </c>
      <c r="C133" s="759"/>
      <c r="D133" s="400">
        <f t="shared" si="12"/>
        <v>0</v>
      </c>
      <c r="E133" s="752"/>
      <c r="F133" s="362">
        <f t="shared" si="16"/>
        <v>0</v>
      </c>
      <c r="G133" s="362">
        <f t="shared" si="17"/>
        <v>0</v>
      </c>
      <c r="H133" s="360">
        <f t="shared" si="15"/>
        <v>0</v>
      </c>
      <c r="I133" s="233"/>
      <c r="J133" s="233"/>
      <c r="K133" s="233"/>
      <c r="L133" s="233"/>
      <c r="M133" s="233"/>
      <c r="N133" s="233"/>
      <c r="O133" s="233"/>
      <c r="P133" s="233"/>
      <c r="Q133" s="233"/>
      <c r="R133" s="233"/>
      <c r="S133" s="233"/>
      <c r="T133" s="233"/>
      <c r="U133" s="233"/>
      <c r="V133" s="233"/>
      <c r="W133" s="233"/>
      <c r="X133" s="233"/>
      <c r="Y133" s="233"/>
      <c r="Z133" s="233"/>
      <c r="AA133" s="233"/>
      <c r="AB133" s="233"/>
      <c r="AC133" s="233"/>
      <c r="AD133" s="233"/>
      <c r="AE133" s="233"/>
      <c r="AF133" s="233"/>
      <c r="AG133" s="233"/>
      <c r="AH133" s="233"/>
      <c r="AI133" s="233"/>
      <c r="AJ133" s="233"/>
      <c r="AK133" s="233"/>
      <c r="AL133" s="233"/>
      <c r="AM133" s="233"/>
      <c r="AN133" s="233"/>
      <c r="AO133" s="233"/>
      <c r="AP133" s="233"/>
      <c r="AQ133" s="233"/>
      <c r="AR133" s="233"/>
      <c r="AS133" s="233"/>
      <c r="AT133" s="233"/>
      <c r="AU133" s="233"/>
      <c r="AV133" s="233"/>
      <c r="AW133" s="233"/>
      <c r="AX133" s="233"/>
      <c r="AY133" s="233"/>
      <c r="AZ133" s="233"/>
      <c r="BA133" s="233"/>
      <c r="BB133" s="233"/>
      <c r="BC133" s="233"/>
      <c r="BD133" s="233"/>
      <c r="BE133" s="233"/>
      <c r="BF133" s="233"/>
      <c r="BG133" s="233"/>
      <c r="BH133" s="233"/>
      <c r="BI133" s="233"/>
      <c r="BJ133" s="233"/>
      <c r="BK133" s="233"/>
      <c r="BL133" s="233"/>
      <c r="BM133" s="233"/>
      <c r="BN133" s="233"/>
      <c r="BO133" s="233"/>
      <c r="BP133" s="233"/>
      <c r="BQ133" s="233"/>
      <c r="BR133" s="233"/>
      <c r="BS133" s="233"/>
      <c r="BT133" s="233"/>
      <c r="BU133" s="233"/>
      <c r="BV133" s="233"/>
      <c r="BW133" s="233"/>
      <c r="BX133" s="233"/>
      <c r="BY133" s="233"/>
      <c r="BZ133" s="233"/>
      <c r="CA133" s="233"/>
      <c r="CB133" s="233"/>
      <c r="CC133" s="233"/>
      <c r="CD133" s="233"/>
      <c r="CE133" s="233"/>
      <c r="CF133" s="233"/>
      <c r="CG133" s="233"/>
      <c r="CH133" s="233"/>
      <c r="CI133" s="233"/>
      <c r="CJ133" s="233"/>
      <c r="CK133" s="233"/>
      <c r="CL133" s="233"/>
      <c r="CM133" s="233"/>
      <c r="CN133" s="233"/>
      <c r="CO133" s="233"/>
      <c r="CP133" s="233"/>
      <c r="CQ133" s="233"/>
      <c r="CR133" s="233"/>
      <c r="CS133" s="233"/>
      <c r="CT133" s="233"/>
      <c r="CU133" s="233"/>
      <c r="CV133" s="233"/>
      <c r="CW133" s="233"/>
      <c r="CX133" s="233"/>
      <c r="CY133" s="233"/>
      <c r="CZ133" s="233"/>
      <c r="DA133" s="233"/>
      <c r="DB133" s="233"/>
      <c r="DC133" s="233"/>
      <c r="DD133" s="233"/>
      <c r="DE133" s="233"/>
      <c r="DF133" s="233"/>
      <c r="DG133" s="233"/>
      <c r="DH133" s="233"/>
      <c r="DI133" s="233"/>
      <c r="DJ133" s="233"/>
      <c r="DK133" s="233"/>
      <c r="DL133" s="233"/>
      <c r="DM133" s="233"/>
      <c r="DN133" s="233"/>
      <c r="DO133" s="233"/>
      <c r="DP133" s="233"/>
      <c r="DQ133" s="233"/>
      <c r="DR133" s="233"/>
      <c r="DS133" s="233"/>
      <c r="DT133" s="233"/>
      <c r="DU133" s="233"/>
      <c r="DV133" s="233"/>
      <c r="DW133" s="233"/>
      <c r="DX133" s="233"/>
      <c r="DY133" s="233"/>
      <c r="DZ133" s="233"/>
      <c r="EA133" s="233"/>
      <c r="EB133" s="233"/>
      <c r="EC133" s="233"/>
      <c r="ED133" s="233"/>
      <c r="EE133" s="233"/>
      <c r="EF133" s="233"/>
      <c r="EG133" s="233"/>
      <c r="EH133" s="233"/>
      <c r="EI133" s="233"/>
      <c r="EJ133" s="233"/>
      <c r="EK133" s="233"/>
      <c r="EL133" s="233"/>
      <c r="EM133" s="233"/>
      <c r="EN133" s="233"/>
      <c r="EO133" s="233"/>
      <c r="EP133" s="233"/>
      <c r="EQ133" s="233"/>
      <c r="ER133" s="233"/>
      <c r="ES133" s="233"/>
      <c r="ET133" s="233"/>
      <c r="EU133" s="233"/>
      <c r="EV133" s="233"/>
      <c r="EW133" s="233"/>
      <c r="EX133" s="233"/>
      <c r="EY133" s="233"/>
      <c r="EZ133" s="233"/>
      <c r="FA133" s="233"/>
      <c r="FB133" s="233"/>
      <c r="FC133" s="233"/>
      <c r="FD133" s="233"/>
      <c r="FE133" s="233"/>
      <c r="FF133" s="233"/>
      <c r="FG133" s="233"/>
      <c r="FH133" s="233"/>
      <c r="FI133" s="233"/>
      <c r="FJ133" s="233"/>
      <c r="FK133" s="233"/>
      <c r="FL133" s="233"/>
      <c r="FM133" s="233"/>
      <c r="FN133" s="233"/>
      <c r="FO133" s="233"/>
      <c r="FP133" s="233"/>
      <c r="FQ133" s="233"/>
      <c r="FR133" s="233"/>
      <c r="FS133" s="233"/>
      <c r="FT133" s="233"/>
      <c r="FU133" s="233"/>
      <c r="FV133" s="233"/>
      <c r="FW133" s="233"/>
      <c r="FX133" s="233"/>
      <c r="FY133" s="233"/>
      <c r="FZ133" s="233"/>
      <c r="GA133" s="233"/>
      <c r="GB133" s="233"/>
      <c r="GC133" s="233"/>
      <c r="GD133" s="233"/>
      <c r="GE133" s="233"/>
      <c r="GF133" s="233"/>
      <c r="GG133" s="233"/>
      <c r="GH133" s="233"/>
      <c r="GI133" s="233"/>
      <c r="GJ133" s="233"/>
      <c r="GK133" s="233"/>
      <c r="GL133" s="233"/>
      <c r="GM133" s="233"/>
      <c r="GN133" s="233"/>
      <c r="GO133" s="233"/>
      <c r="GP133" s="233"/>
      <c r="GQ133" s="233"/>
      <c r="GR133" s="233"/>
      <c r="GS133" s="233"/>
      <c r="GT133" s="233"/>
      <c r="GU133" s="233"/>
      <c r="GV133" s="233"/>
      <c r="GW133" s="233"/>
      <c r="GX133" s="233"/>
      <c r="GY133" s="233"/>
      <c r="GZ133" s="233"/>
      <c r="HA133" s="233"/>
      <c r="HB133" s="233"/>
      <c r="HC133" s="233"/>
      <c r="HD133" s="233"/>
      <c r="HE133" s="233"/>
      <c r="HF133" s="233"/>
      <c r="HG133" s="233"/>
      <c r="HH133" s="233"/>
      <c r="HI133" s="233"/>
      <c r="HJ133" s="233"/>
      <c r="HK133" s="233"/>
      <c r="HL133" s="233"/>
      <c r="HM133" s="233"/>
      <c r="HN133" s="233"/>
      <c r="HO133" s="233"/>
      <c r="HP133" s="233"/>
      <c r="HQ133" s="233"/>
      <c r="HR133" s="233"/>
      <c r="HS133" s="233"/>
      <c r="HT133" s="233"/>
      <c r="HU133" s="233"/>
      <c r="HV133" s="233"/>
      <c r="HW133" s="233"/>
      <c r="HX133" s="233"/>
      <c r="HY133" s="233"/>
      <c r="HZ133" s="233"/>
      <c r="IA133" s="233"/>
      <c r="IB133" s="233"/>
      <c r="IC133" s="233"/>
      <c r="ID133" s="233"/>
      <c r="IE133" s="233"/>
      <c r="IF133" s="233"/>
      <c r="IG133" s="233"/>
      <c r="IH133" s="233"/>
      <c r="II133" s="233"/>
      <c r="IJ133" s="233"/>
      <c r="IK133" s="233"/>
      <c r="IL133" s="233"/>
      <c r="IM133" s="233"/>
      <c r="IN133" s="233"/>
      <c r="IO133" s="233"/>
      <c r="IP133" s="233"/>
      <c r="IQ133" s="233"/>
      <c r="IR133" s="233"/>
      <c r="IS133" s="233"/>
      <c r="IT133" s="233"/>
      <c r="IU133" s="233"/>
      <c r="IV133" s="233"/>
      <c r="IW133" s="233"/>
      <c r="IX133" s="233"/>
      <c r="IY133" s="233"/>
      <c r="IZ133" s="233"/>
      <c r="JA133" s="233"/>
      <c r="JB133" s="233"/>
      <c r="JC133" s="233"/>
      <c r="JD133" s="233"/>
      <c r="JE133" s="233"/>
      <c r="JF133" s="233"/>
      <c r="JG133" s="233"/>
      <c r="JH133" s="233"/>
      <c r="JI133" s="233"/>
      <c r="JJ133" s="233"/>
      <c r="JK133" s="233"/>
      <c r="JL133" s="233"/>
      <c r="JM133" s="233"/>
      <c r="JN133" s="233"/>
      <c r="JO133" s="233"/>
      <c r="JP133" s="233"/>
      <c r="JQ133" s="233"/>
      <c r="JR133" s="233"/>
      <c r="JS133" s="233"/>
      <c r="JT133" s="233"/>
      <c r="JU133" s="233"/>
      <c r="JV133" s="233"/>
      <c r="JW133" s="233"/>
      <c r="JX133" s="233"/>
      <c r="JY133" s="233"/>
      <c r="JZ133" s="233"/>
      <c r="KA133" s="233"/>
      <c r="KB133" s="233"/>
      <c r="KC133" s="233"/>
      <c r="KD133" s="233"/>
      <c r="KE133" s="233"/>
      <c r="KF133" s="233"/>
      <c r="KG133" s="233"/>
      <c r="KH133" s="233"/>
      <c r="KI133" s="233"/>
      <c r="KJ133" s="233"/>
      <c r="KK133" s="233"/>
      <c r="KL133" s="233"/>
      <c r="KM133" s="233"/>
      <c r="KN133" s="233"/>
      <c r="KO133" s="233"/>
      <c r="KP133" s="233"/>
      <c r="KQ133" s="233"/>
      <c r="KR133" s="233"/>
      <c r="KS133" s="233"/>
      <c r="KT133" s="233"/>
      <c r="KU133" s="233"/>
      <c r="KV133" s="233"/>
      <c r="KW133" s="233"/>
      <c r="KX133" s="233"/>
      <c r="KY133" s="233"/>
      <c r="KZ133" s="233"/>
      <c r="LA133" s="233"/>
      <c r="LB133" s="233"/>
      <c r="LC133" s="233"/>
      <c r="LD133" s="233"/>
      <c r="LE133" s="233"/>
      <c r="LF133" s="233"/>
      <c r="LG133" s="233"/>
      <c r="LH133" s="233"/>
      <c r="LI133" s="233"/>
      <c r="LJ133" s="233"/>
      <c r="LK133" s="233"/>
      <c r="LL133" s="233"/>
      <c r="LM133" s="233"/>
      <c r="LN133" s="233"/>
      <c r="LO133" s="233"/>
      <c r="LP133" s="233"/>
      <c r="LQ133" s="233"/>
      <c r="LR133" s="233"/>
      <c r="LS133" s="233"/>
      <c r="LT133" s="233"/>
      <c r="LU133" s="233"/>
      <c r="LV133" s="233"/>
      <c r="LW133" s="233"/>
      <c r="LX133" s="233"/>
      <c r="LY133" s="233"/>
      <c r="LZ133" s="233"/>
      <c r="MA133" s="233"/>
      <c r="MB133" s="233"/>
      <c r="MC133" s="233"/>
      <c r="MD133" s="233"/>
      <c r="ME133" s="233"/>
      <c r="MF133" s="233"/>
      <c r="MG133" s="233"/>
      <c r="MH133" s="233"/>
      <c r="MI133" s="233"/>
      <c r="MJ133" s="233"/>
      <c r="MK133" s="233"/>
      <c r="ML133" s="233"/>
      <c r="MM133" s="233"/>
      <c r="MN133" s="233"/>
      <c r="MO133" s="233"/>
      <c r="MP133" s="233"/>
      <c r="MQ133" s="233"/>
      <c r="MR133" s="233"/>
      <c r="MS133" s="233"/>
      <c r="MT133" s="233"/>
      <c r="MU133" s="233"/>
      <c r="MV133" s="233"/>
      <c r="MW133" s="233"/>
      <c r="MX133" s="233"/>
      <c r="MY133" s="233"/>
      <c r="MZ133" s="233"/>
      <c r="NA133" s="233"/>
      <c r="NB133" s="233"/>
      <c r="NC133" s="233"/>
      <c r="ND133" s="233"/>
      <c r="NE133" s="233"/>
      <c r="NF133" s="233"/>
      <c r="NG133" s="233"/>
      <c r="NH133" s="233"/>
      <c r="NI133" s="233"/>
      <c r="NJ133" s="233"/>
      <c r="NK133" s="233"/>
      <c r="NL133" s="233"/>
      <c r="NM133" s="233"/>
      <c r="NN133" s="233"/>
      <c r="NO133" s="233"/>
      <c r="NP133" s="233"/>
      <c r="NQ133" s="233"/>
      <c r="NR133" s="233"/>
      <c r="NS133" s="233"/>
      <c r="NT133" s="233"/>
      <c r="NU133" s="233"/>
      <c r="NV133" s="233"/>
      <c r="NW133" s="233"/>
      <c r="NX133" s="233"/>
      <c r="NY133" s="233"/>
      <c r="NZ133" s="233"/>
      <c r="OA133" s="233"/>
      <c r="OB133" s="233"/>
      <c r="OC133" s="233"/>
      <c r="OD133" s="233"/>
      <c r="OE133" s="233"/>
      <c r="OF133" s="233"/>
      <c r="OG133" s="233"/>
      <c r="OH133" s="233"/>
      <c r="OI133" s="233"/>
      <c r="OJ133" s="233"/>
      <c r="OK133" s="233"/>
      <c r="OL133" s="233"/>
      <c r="OM133" s="233"/>
      <c r="ON133" s="233"/>
      <c r="OO133" s="233"/>
      <c r="OP133" s="233"/>
      <c r="OQ133" s="233"/>
      <c r="OR133" s="233"/>
      <c r="OS133" s="233"/>
      <c r="OT133" s="233"/>
      <c r="OU133" s="233"/>
      <c r="OV133" s="233"/>
      <c r="OW133" s="233"/>
      <c r="OX133" s="233"/>
      <c r="OY133" s="233"/>
      <c r="OZ133" s="233"/>
      <c r="PA133" s="233"/>
      <c r="PB133" s="233"/>
      <c r="PC133" s="233"/>
      <c r="PD133" s="233"/>
      <c r="PE133" s="233"/>
      <c r="PF133" s="233"/>
      <c r="PG133" s="233"/>
      <c r="PH133" s="233"/>
      <c r="PI133" s="233"/>
      <c r="PJ133" s="233"/>
      <c r="PK133" s="233"/>
      <c r="PL133" s="233"/>
      <c r="PM133" s="233"/>
      <c r="PN133" s="233"/>
      <c r="PO133" s="233"/>
      <c r="PP133" s="233"/>
      <c r="PQ133" s="233"/>
      <c r="PR133" s="233"/>
      <c r="PS133" s="233"/>
      <c r="PT133" s="233"/>
      <c r="PU133" s="233"/>
      <c r="PV133" s="233"/>
      <c r="PW133" s="233"/>
      <c r="PX133" s="233"/>
      <c r="PY133" s="233"/>
      <c r="PZ133" s="233"/>
      <c r="QA133" s="233"/>
      <c r="QB133" s="233"/>
      <c r="QC133" s="233"/>
      <c r="QD133" s="233"/>
      <c r="QE133" s="233"/>
      <c r="QF133" s="233"/>
      <c r="QG133" s="233"/>
      <c r="QH133" s="233"/>
      <c r="QI133" s="233"/>
      <c r="QJ133" s="233"/>
      <c r="QK133" s="233"/>
      <c r="QL133" s="233"/>
      <c r="QM133" s="233"/>
      <c r="QN133" s="233"/>
      <c r="QO133" s="233"/>
      <c r="QP133" s="233"/>
      <c r="QQ133" s="233"/>
      <c r="QR133" s="233"/>
      <c r="QS133" s="233"/>
      <c r="QT133" s="233"/>
      <c r="QU133" s="233"/>
      <c r="QV133" s="233"/>
      <c r="QW133" s="233"/>
      <c r="QX133" s="233"/>
      <c r="QY133" s="233"/>
      <c r="QZ133" s="233"/>
      <c r="RA133" s="233"/>
      <c r="RB133" s="233"/>
      <c r="RC133" s="233"/>
      <c r="RD133" s="233"/>
      <c r="RE133" s="233"/>
      <c r="RF133" s="233"/>
      <c r="RG133" s="233"/>
      <c r="RH133" s="233"/>
      <c r="RI133" s="233"/>
      <c r="RJ133" s="233"/>
      <c r="RK133" s="233"/>
      <c r="RL133" s="233"/>
      <c r="RM133" s="233"/>
      <c r="RN133" s="233"/>
      <c r="RO133" s="233"/>
      <c r="RP133" s="233"/>
      <c r="RQ133" s="233"/>
      <c r="RR133" s="233"/>
      <c r="RS133" s="233"/>
      <c r="RT133" s="233"/>
      <c r="RU133" s="233"/>
      <c r="RV133" s="233"/>
      <c r="RW133" s="233"/>
      <c r="RX133" s="233"/>
      <c r="RY133" s="233"/>
      <c r="RZ133" s="233"/>
      <c r="SA133" s="233"/>
      <c r="SB133" s="233"/>
      <c r="SC133" s="233"/>
      <c r="SD133" s="233"/>
      <c r="SE133" s="233"/>
      <c r="SF133" s="233"/>
      <c r="SG133" s="233"/>
      <c r="SH133" s="233"/>
      <c r="SI133" s="233"/>
      <c r="SJ133" s="233"/>
      <c r="SK133" s="233"/>
      <c r="SL133" s="233"/>
      <c r="SM133" s="233"/>
      <c r="SN133" s="233"/>
      <c r="SO133" s="233"/>
      <c r="SP133" s="233"/>
      <c r="SQ133" s="233"/>
      <c r="SR133" s="233"/>
      <c r="SS133" s="233"/>
      <c r="ST133" s="233"/>
      <c r="SU133" s="233"/>
      <c r="SV133" s="233"/>
      <c r="SW133" s="233"/>
      <c r="SX133" s="233"/>
      <c r="SY133" s="233"/>
      <c r="SZ133" s="233"/>
      <c r="TA133" s="233"/>
      <c r="TB133" s="233"/>
      <c r="TC133" s="233"/>
      <c r="TD133" s="233"/>
      <c r="TE133" s="233"/>
      <c r="TF133" s="233"/>
      <c r="TG133" s="233"/>
      <c r="TH133" s="233"/>
      <c r="TI133" s="233"/>
      <c r="TJ133" s="233"/>
      <c r="TK133" s="233"/>
      <c r="TL133" s="233"/>
      <c r="TM133" s="233"/>
      <c r="TN133" s="233"/>
      <c r="TO133" s="233"/>
      <c r="TP133" s="233"/>
      <c r="TQ133" s="233"/>
      <c r="TR133" s="233"/>
      <c r="TS133" s="233"/>
      <c r="TT133" s="233"/>
      <c r="TU133" s="233"/>
      <c r="TV133" s="233"/>
      <c r="TW133" s="233"/>
      <c r="TX133" s="233"/>
      <c r="TY133" s="233"/>
      <c r="TZ133" s="233"/>
      <c r="UA133" s="233"/>
      <c r="UB133" s="233"/>
      <c r="UC133" s="233"/>
      <c r="UD133" s="233"/>
      <c r="UE133" s="233"/>
      <c r="UF133" s="233"/>
      <c r="UG133" s="233"/>
      <c r="UH133" s="233"/>
      <c r="UI133" s="233"/>
      <c r="UJ133" s="233"/>
      <c r="UK133" s="233"/>
      <c r="UL133" s="233"/>
      <c r="UM133" s="233"/>
      <c r="UN133" s="233"/>
      <c r="UO133" s="233"/>
      <c r="UP133" s="233"/>
      <c r="UQ133" s="233"/>
      <c r="UR133" s="233"/>
      <c r="US133" s="233"/>
      <c r="UT133" s="233"/>
      <c r="UU133" s="233"/>
      <c r="UV133" s="233"/>
      <c r="UW133" s="233"/>
      <c r="UX133" s="233"/>
      <c r="UY133" s="233"/>
      <c r="UZ133" s="233"/>
      <c r="VA133" s="233"/>
      <c r="VB133" s="233"/>
      <c r="VC133" s="233"/>
      <c r="VD133" s="233"/>
      <c r="VE133" s="233"/>
      <c r="VF133" s="233"/>
      <c r="VG133" s="233"/>
      <c r="VH133" s="233"/>
      <c r="VI133" s="233"/>
      <c r="VJ133" s="233"/>
      <c r="VK133" s="233"/>
      <c r="VL133" s="233"/>
      <c r="VM133" s="233"/>
      <c r="VN133" s="233"/>
      <c r="VO133" s="233"/>
      <c r="VP133" s="233"/>
      <c r="VQ133" s="233"/>
      <c r="VR133" s="233"/>
      <c r="VS133" s="233"/>
      <c r="VT133" s="233"/>
      <c r="VU133" s="233"/>
      <c r="VV133" s="233"/>
      <c r="VW133" s="233"/>
      <c r="VX133" s="233"/>
      <c r="VY133" s="233"/>
      <c r="VZ133" s="233"/>
      <c r="WA133" s="233"/>
      <c r="WB133" s="233"/>
      <c r="WC133" s="233"/>
      <c r="WD133" s="233"/>
      <c r="WE133" s="233"/>
      <c r="WF133" s="233"/>
      <c r="WG133" s="233"/>
      <c r="WH133" s="233"/>
      <c r="WI133" s="233"/>
      <c r="WJ133" s="233"/>
      <c r="WK133" s="233"/>
      <c r="WL133" s="233"/>
      <c r="WM133" s="233"/>
      <c r="WN133" s="233"/>
      <c r="WO133" s="233"/>
      <c r="WP133" s="233"/>
      <c r="WQ133" s="233"/>
      <c r="WR133" s="233"/>
      <c r="WS133" s="233"/>
      <c r="WT133" s="233"/>
      <c r="WU133" s="233"/>
      <c r="WV133" s="233"/>
      <c r="WW133" s="233"/>
      <c r="WX133" s="233"/>
      <c r="WY133" s="233"/>
      <c r="WZ133" s="233"/>
      <c r="XA133" s="233"/>
      <c r="XB133" s="233"/>
      <c r="XC133" s="233"/>
      <c r="XD133" s="233"/>
      <c r="XE133" s="233"/>
      <c r="XF133" s="233"/>
      <c r="XG133" s="233"/>
      <c r="XH133" s="233"/>
      <c r="XI133" s="233"/>
      <c r="XJ133" s="233"/>
      <c r="XK133" s="233"/>
      <c r="XL133" s="233"/>
      <c r="XM133" s="233"/>
      <c r="XN133" s="233"/>
      <c r="XO133" s="233"/>
      <c r="XP133" s="233"/>
      <c r="XQ133" s="233"/>
      <c r="XR133" s="233"/>
      <c r="XS133" s="233"/>
      <c r="XT133" s="233"/>
      <c r="XU133" s="233"/>
      <c r="XV133" s="233"/>
      <c r="XW133" s="233"/>
      <c r="XX133" s="233"/>
      <c r="XY133" s="233"/>
      <c r="XZ133" s="233"/>
      <c r="YA133" s="233"/>
      <c r="YB133" s="233"/>
      <c r="YC133" s="233"/>
      <c r="YD133" s="233"/>
      <c r="YE133" s="233"/>
      <c r="YF133" s="233"/>
      <c r="YG133" s="233"/>
      <c r="YH133" s="233"/>
      <c r="YI133" s="233"/>
      <c r="YJ133" s="233"/>
      <c r="YK133" s="233"/>
      <c r="YL133" s="233"/>
      <c r="YM133" s="233"/>
      <c r="YN133" s="233"/>
      <c r="YO133" s="233"/>
      <c r="YP133" s="233"/>
      <c r="YQ133" s="233"/>
      <c r="YR133" s="233"/>
      <c r="YS133" s="233"/>
      <c r="YT133" s="233"/>
      <c r="YU133" s="233"/>
      <c r="YV133" s="233"/>
      <c r="YW133" s="233"/>
      <c r="YX133" s="233"/>
      <c r="YY133" s="233"/>
      <c r="YZ133" s="233"/>
      <c r="ZA133" s="233"/>
      <c r="ZB133" s="233"/>
      <c r="ZC133" s="233"/>
      <c r="ZD133" s="233"/>
      <c r="ZE133" s="233"/>
      <c r="ZF133" s="233"/>
      <c r="ZG133" s="233"/>
      <c r="ZH133" s="233"/>
      <c r="ZI133" s="233"/>
      <c r="ZJ133" s="233"/>
      <c r="ZK133" s="233"/>
      <c r="ZL133" s="233"/>
      <c r="ZM133" s="233"/>
      <c r="ZN133" s="233"/>
      <c r="ZO133" s="233"/>
      <c r="ZP133" s="233"/>
      <c r="ZQ133" s="233"/>
      <c r="ZR133" s="233"/>
      <c r="ZS133" s="233"/>
      <c r="ZT133" s="233"/>
      <c r="ZU133" s="233"/>
      <c r="ZV133" s="233"/>
      <c r="ZW133" s="233"/>
      <c r="ZX133" s="233"/>
      <c r="ZY133" s="233"/>
      <c r="ZZ133" s="233"/>
      <c r="AAA133" s="233"/>
      <c r="AAB133" s="233"/>
      <c r="AAC133" s="233"/>
      <c r="AAD133" s="233"/>
      <c r="AAE133" s="233"/>
      <c r="AAF133" s="233"/>
      <c r="AAG133" s="233"/>
      <c r="AAH133" s="233"/>
      <c r="AAI133" s="233"/>
      <c r="AAJ133" s="233"/>
      <c r="AAK133" s="233"/>
      <c r="AAL133" s="233"/>
      <c r="AAM133" s="233"/>
      <c r="AAN133" s="233"/>
      <c r="AAO133" s="233"/>
      <c r="AAP133" s="233"/>
      <c r="AAQ133" s="233"/>
      <c r="AAR133" s="233"/>
      <c r="AAS133" s="233"/>
      <c r="AAT133" s="233"/>
      <c r="AAU133" s="233"/>
      <c r="AAV133" s="233"/>
      <c r="AAW133" s="233"/>
      <c r="AAX133" s="233"/>
      <c r="AAY133" s="233"/>
      <c r="AAZ133" s="233"/>
      <c r="ABA133" s="233"/>
      <c r="ABB133" s="233"/>
      <c r="ABC133" s="233"/>
      <c r="ABD133" s="233"/>
      <c r="ABE133" s="233"/>
      <c r="ABF133" s="233"/>
      <c r="ABG133" s="233"/>
      <c r="ABH133" s="233"/>
      <c r="ABI133" s="233"/>
      <c r="ABJ133" s="233"/>
      <c r="ABK133" s="233"/>
      <c r="ABL133" s="233"/>
      <c r="ABM133" s="233"/>
      <c r="ABN133" s="233"/>
      <c r="ABO133" s="233"/>
      <c r="ABP133" s="233"/>
      <c r="ABQ133" s="233"/>
      <c r="ABR133" s="233"/>
      <c r="ABS133" s="233"/>
      <c r="ABT133" s="233"/>
      <c r="ABU133" s="233"/>
      <c r="ABV133" s="233"/>
      <c r="ABW133" s="233"/>
      <c r="ABX133" s="233"/>
      <c r="ABY133" s="233"/>
      <c r="ABZ133" s="233"/>
      <c r="ACA133" s="233"/>
      <c r="ACB133" s="233"/>
      <c r="ACC133" s="233"/>
      <c r="ACD133" s="233"/>
      <c r="ACE133" s="233"/>
      <c r="ACF133" s="233"/>
      <c r="ACG133" s="233"/>
      <c r="ACH133" s="233"/>
      <c r="ACI133" s="233"/>
      <c r="ACJ133" s="233"/>
      <c r="ACK133" s="233"/>
      <c r="ACL133" s="233"/>
      <c r="ACM133" s="233"/>
      <c r="ACN133" s="233"/>
      <c r="ACO133" s="233"/>
      <c r="ACP133" s="233"/>
      <c r="ACQ133" s="233"/>
      <c r="ACR133" s="233"/>
      <c r="ACS133" s="233"/>
      <c r="ACT133" s="233"/>
      <c r="ACU133" s="233"/>
      <c r="ACV133" s="233"/>
      <c r="ACW133" s="233"/>
      <c r="ACX133" s="233"/>
      <c r="ACY133" s="233"/>
      <c r="ACZ133" s="233"/>
      <c r="ADA133" s="233"/>
      <c r="ADB133" s="233"/>
      <c r="ADC133" s="233"/>
      <c r="ADD133" s="233"/>
      <c r="ADE133" s="233"/>
      <c r="ADF133" s="233"/>
      <c r="ADG133" s="233"/>
      <c r="ADH133" s="233"/>
      <c r="ADI133" s="233"/>
      <c r="ADJ133" s="233"/>
      <c r="ADK133" s="233"/>
      <c r="ADL133" s="233"/>
      <c r="ADM133" s="233"/>
      <c r="ADN133" s="233"/>
      <c r="ADO133" s="233"/>
      <c r="ADP133" s="233"/>
      <c r="ADQ133" s="233"/>
      <c r="ADR133" s="233"/>
      <c r="ADS133" s="233"/>
      <c r="ADT133" s="233"/>
      <c r="ADU133" s="233"/>
      <c r="ADV133" s="233"/>
      <c r="ADW133" s="233"/>
      <c r="ADX133" s="233"/>
      <c r="ADY133" s="233"/>
      <c r="ADZ133" s="233"/>
      <c r="AEA133" s="233"/>
      <c r="AEB133" s="233"/>
      <c r="AEC133" s="233"/>
      <c r="AED133" s="233"/>
      <c r="AEE133" s="233"/>
      <c r="AEF133" s="233"/>
      <c r="AEG133" s="233"/>
      <c r="AEH133" s="233"/>
      <c r="AEI133" s="233"/>
      <c r="AEJ133" s="233"/>
      <c r="AEK133" s="233"/>
      <c r="AEL133" s="233"/>
      <c r="AEM133" s="233"/>
      <c r="AEN133" s="233"/>
      <c r="AEO133" s="233"/>
      <c r="AEP133" s="233"/>
      <c r="AEQ133" s="233"/>
      <c r="AER133" s="233"/>
      <c r="AES133" s="233"/>
      <c r="AET133" s="233"/>
      <c r="AEU133" s="233"/>
      <c r="AEV133" s="233"/>
      <c r="AEW133" s="233"/>
      <c r="AEX133" s="233"/>
      <c r="AEY133" s="233"/>
      <c r="AEZ133" s="233"/>
      <c r="AFA133" s="233"/>
      <c r="AFB133" s="233"/>
      <c r="AFC133" s="233"/>
      <c r="AFD133" s="233"/>
      <c r="AFE133" s="233"/>
      <c r="AFF133" s="233"/>
      <c r="AFG133" s="233"/>
      <c r="AFH133" s="233"/>
      <c r="AFI133" s="233"/>
      <c r="AFJ133" s="233"/>
      <c r="AFK133" s="233"/>
      <c r="AFL133" s="233"/>
      <c r="AFM133" s="233"/>
      <c r="AFN133" s="233"/>
      <c r="AFO133" s="233"/>
      <c r="AFP133" s="233"/>
      <c r="AFQ133" s="233"/>
      <c r="AFR133" s="233"/>
      <c r="AFS133" s="233"/>
      <c r="AFT133" s="233"/>
      <c r="AFU133" s="233"/>
      <c r="AFV133" s="233"/>
      <c r="AFW133" s="233"/>
      <c r="AFX133" s="233"/>
      <c r="AFY133" s="233"/>
      <c r="AFZ133" s="233"/>
      <c r="AGA133" s="233"/>
      <c r="AGB133" s="233"/>
      <c r="AGC133" s="233"/>
      <c r="AGD133" s="233"/>
      <c r="AGE133" s="233"/>
      <c r="AGF133" s="233"/>
      <c r="AGG133" s="233"/>
      <c r="AGH133" s="233"/>
      <c r="AGI133" s="233"/>
      <c r="AGJ133" s="233"/>
      <c r="AGK133" s="233"/>
      <c r="AGL133" s="233"/>
      <c r="AGM133" s="233"/>
      <c r="AGN133" s="233"/>
      <c r="AGO133" s="233"/>
      <c r="AGP133" s="233"/>
      <c r="AGQ133" s="233"/>
      <c r="AGR133" s="233"/>
      <c r="AGS133" s="233"/>
      <c r="AGT133" s="233"/>
      <c r="AGU133" s="233"/>
      <c r="AGV133" s="233"/>
      <c r="AGW133" s="233"/>
      <c r="AGX133" s="233"/>
      <c r="AGY133" s="233"/>
      <c r="AGZ133" s="233"/>
      <c r="AHA133" s="233"/>
      <c r="AHB133" s="233"/>
      <c r="AHC133" s="233"/>
      <c r="AHD133" s="233"/>
      <c r="AHE133" s="233"/>
      <c r="AHF133" s="233"/>
      <c r="AHG133" s="233"/>
      <c r="AHH133" s="233"/>
      <c r="AHI133" s="233"/>
      <c r="AHJ133" s="233"/>
      <c r="AHK133" s="233"/>
      <c r="AHL133" s="233"/>
      <c r="AHM133" s="233"/>
      <c r="AHN133" s="233"/>
      <c r="AHO133" s="233"/>
      <c r="AHP133" s="233"/>
      <c r="AHQ133" s="233"/>
      <c r="AHR133" s="233"/>
      <c r="AHS133" s="233"/>
      <c r="AHT133" s="233"/>
      <c r="AHU133" s="233"/>
      <c r="AHV133" s="233"/>
      <c r="AHW133" s="233"/>
      <c r="AHX133" s="233"/>
      <c r="AHY133" s="233"/>
      <c r="AHZ133" s="233"/>
      <c r="AIA133" s="233"/>
      <c r="AIB133" s="233"/>
      <c r="AIC133" s="233"/>
      <c r="AID133" s="233"/>
      <c r="AIE133" s="233"/>
      <c r="AIF133" s="233"/>
      <c r="AIG133" s="233"/>
      <c r="AIH133" s="233"/>
      <c r="AII133" s="233"/>
      <c r="AIJ133" s="233"/>
      <c r="AIK133" s="233"/>
      <c r="AIL133" s="233"/>
      <c r="AIM133" s="233"/>
      <c r="AIN133" s="233"/>
      <c r="AIO133" s="233"/>
      <c r="AIP133" s="233"/>
      <c r="AIQ133" s="233"/>
      <c r="AIR133" s="233"/>
      <c r="AIS133" s="233"/>
      <c r="AIT133" s="233"/>
      <c r="AIU133" s="233"/>
      <c r="AIV133" s="233"/>
      <c r="AIW133" s="233"/>
      <c r="AIX133" s="233"/>
      <c r="AIY133" s="233"/>
      <c r="AIZ133" s="233"/>
      <c r="AJA133" s="233"/>
      <c r="AJB133" s="233"/>
      <c r="AJC133" s="233"/>
      <c r="AJD133" s="233"/>
      <c r="AJE133" s="233"/>
      <c r="AJF133" s="233"/>
      <c r="AJG133" s="233"/>
      <c r="AJH133" s="233"/>
      <c r="AJI133" s="233"/>
      <c r="AJJ133" s="233"/>
      <c r="AJK133" s="233"/>
      <c r="AJL133" s="233"/>
      <c r="AJM133" s="233"/>
      <c r="AJN133" s="233"/>
      <c r="AJO133" s="233"/>
      <c r="AJP133" s="233"/>
      <c r="AJQ133" s="233"/>
      <c r="AJR133" s="233"/>
      <c r="AJS133" s="233"/>
      <c r="AJT133" s="233"/>
      <c r="AJU133" s="233"/>
      <c r="AJV133" s="233"/>
      <c r="AJW133" s="233"/>
      <c r="AJX133" s="233"/>
      <c r="AJY133" s="233"/>
      <c r="AJZ133" s="233"/>
      <c r="AKA133" s="233"/>
      <c r="AKB133" s="233"/>
      <c r="AKC133" s="233"/>
      <c r="AKD133" s="233"/>
      <c r="AKE133" s="233"/>
      <c r="AKF133" s="233"/>
      <c r="AKG133" s="233"/>
      <c r="AKH133" s="233"/>
      <c r="AKI133" s="233"/>
      <c r="AKJ133" s="233"/>
      <c r="AKK133" s="233"/>
      <c r="AKL133" s="233"/>
      <c r="AKM133" s="233"/>
      <c r="AKN133" s="233"/>
      <c r="AKO133" s="233"/>
      <c r="AKP133" s="233"/>
      <c r="AKQ133" s="233"/>
      <c r="AKR133" s="233"/>
      <c r="AKS133" s="233"/>
      <c r="AKT133" s="233"/>
      <c r="AKU133" s="233"/>
      <c r="AKV133" s="233"/>
      <c r="AKW133" s="233"/>
      <c r="AKX133" s="233"/>
      <c r="AKY133" s="233"/>
      <c r="AKZ133" s="233"/>
      <c r="ALA133" s="233"/>
      <c r="ALB133" s="233"/>
      <c r="ALC133" s="233"/>
      <c r="ALD133" s="233"/>
      <c r="ALE133" s="233"/>
      <c r="ALF133" s="233"/>
      <c r="ALG133" s="233"/>
      <c r="ALH133" s="233"/>
      <c r="ALI133" s="233"/>
      <c r="ALJ133" s="233"/>
      <c r="ALK133" s="233"/>
      <c r="ALL133" s="233"/>
      <c r="ALM133" s="233"/>
      <c r="ALN133" s="233"/>
      <c r="ALO133" s="233"/>
      <c r="ALP133" s="233"/>
      <c r="ALQ133" s="233"/>
      <c r="ALR133" s="233"/>
      <c r="ALS133" s="233"/>
    </row>
    <row r="134" spans="1:1007" x14ac:dyDescent="0.2">
      <c r="A134" s="402">
        <v>18</v>
      </c>
      <c r="B134" s="406" t="s">
        <v>289</v>
      </c>
      <c r="C134" s="760"/>
      <c r="D134" s="400">
        <f t="shared" si="12"/>
        <v>0</v>
      </c>
      <c r="E134" s="752"/>
      <c r="F134" s="362">
        <f t="shared" ref="F134" si="20">(E134*C134)+(E134*D134*C134)</f>
        <v>0</v>
      </c>
      <c r="G134" s="362">
        <f t="shared" ref="G134" si="21">ROUND(F134*$C$20,2)</f>
        <v>0</v>
      </c>
      <c r="H134" s="362">
        <f t="shared" si="15"/>
        <v>0</v>
      </c>
      <c r="I134" s="233"/>
      <c r="J134" s="233"/>
      <c r="K134" s="233"/>
      <c r="L134" s="233"/>
      <c r="M134" s="233"/>
      <c r="N134" s="233"/>
      <c r="O134" s="233"/>
      <c r="P134" s="233"/>
      <c r="Q134" s="233"/>
      <c r="R134" s="233"/>
      <c r="S134" s="233"/>
      <c r="T134" s="233"/>
      <c r="U134" s="233"/>
      <c r="V134" s="233"/>
      <c r="W134" s="233"/>
      <c r="X134" s="233"/>
      <c r="Y134" s="233"/>
      <c r="Z134" s="233"/>
      <c r="AA134" s="233"/>
      <c r="AB134" s="233"/>
      <c r="AC134" s="233"/>
      <c r="AD134" s="233"/>
      <c r="AE134" s="233"/>
      <c r="AF134" s="233"/>
      <c r="AG134" s="233"/>
      <c r="AH134" s="233"/>
      <c r="AI134" s="233"/>
      <c r="AJ134" s="233"/>
      <c r="AK134" s="233"/>
      <c r="AL134" s="233"/>
      <c r="AM134" s="233"/>
      <c r="AN134" s="233"/>
      <c r="AO134" s="233"/>
      <c r="AP134" s="233"/>
      <c r="AQ134" s="233"/>
      <c r="AR134" s="233"/>
      <c r="AS134" s="233"/>
      <c r="AT134" s="233"/>
      <c r="AU134" s="233"/>
      <c r="AV134" s="233"/>
      <c r="AW134" s="233"/>
      <c r="AX134" s="233"/>
      <c r="AY134" s="233"/>
      <c r="AZ134" s="233"/>
      <c r="BA134" s="233"/>
      <c r="BB134" s="233"/>
      <c r="BC134" s="233"/>
      <c r="BD134" s="233"/>
      <c r="BE134" s="233"/>
      <c r="BF134" s="233"/>
      <c r="BG134" s="233"/>
      <c r="BH134" s="233"/>
      <c r="BI134" s="233"/>
      <c r="BJ134" s="233"/>
      <c r="BK134" s="233"/>
      <c r="BL134" s="233"/>
      <c r="BM134" s="233"/>
      <c r="BN134" s="233"/>
      <c r="BO134" s="233"/>
      <c r="BP134" s="233"/>
      <c r="BQ134" s="233"/>
      <c r="BR134" s="233"/>
      <c r="BS134" s="233"/>
      <c r="BT134" s="233"/>
      <c r="BU134" s="233"/>
      <c r="BV134" s="233"/>
      <c r="BW134" s="233"/>
      <c r="BX134" s="233"/>
      <c r="BY134" s="233"/>
      <c r="BZ134" s="233"/>
      <c r="CA134" s="233"/>
      <c r="CB134" s="233"/>
      <c r="CC134" s="233"/>
      <c r="CD134" s="233"/>
      <c r="CE134" s="233"/>
      <c r="CF134" s="233"/>
      <c r="CG134" s="233"/>
      <c r="CH134" s="233"/>
      <c r="CI134" s="233"/>
      <c r="CJ134" s="233"/>
      <c r="CK134" s="233"/>
      <c r="CL134" s="233"/>
      <c r="CM134" s="233"/>
      <c r="CN134" s="233"/>
      <c r="CO134" s="233"/>
      <c r="CP134" s="233"/>
      <c r="CQ134" s="233"/>
      <c r="CR134" s="233"/>
      <c r="CS134" s="233"/>
      <c r="CT134" s="233"/>
      <c r="CU134" s="233"/>
      <c r="CV134" s="233"/>
      <c r="CW134" s="233"/>
      <c r="CX134" s="233"/>
      <c r="CY134" s="233"/>
      <c r="CZ134" s="233"/>
      <c r="DA134" s="233"/>
      <c r="DB134" s="233"/>
      <c r="DC134" s="233"/>
      <c r="DD134" s="233"/>
      <c r="DE134" s="233"/>
      <c r="DF134" s="233"/>
      <c r="DG134" s="233"/>
      <c r="DH134" s="233"/>
      <c r="DI134" s="233"/>
      <c r="DJ134" s="233"/>
      <c r="DK134" s="233"/>
      <c r="DL134" s="233"/>
      <c r="DM134" s="233"/>
      <c r="DN134" s="233"/>
      <c r="DO134" s="233"/>
      <c r="DP134" s="233"/>
      <c r="DQ134" s="233"/>
      <c r="DR134" s="233"/>
      <c r="DS134" s="233"/>
      <c r="DT134" s="233"/>
      <c r="DU134" s="233"/>
      <c r="DV134" s="233"/>
      <c r="DW134" s="233"/>
      <c r="DX134" s="233"/>
      <c r="DY134" s="233"/>
      <c r="DZ134" s="233"/>
      <c r="EA134" s="233"/>
      <c r="EB134" s="233"/>
      <c r="EC134" s="233"/>
      <c r="ED134" s="233"/>
      <c r="EE134" s="233"/>
      <c r="EF134" s="233"/>
      <c r="EG134" s="233"/>
      <c r="EH134" s="233"/>
      <c r="EI134" s="233"/>
      <c r="EJ134" s="233"/>
      <c r="EK134" s="233"/>
      <c r="EL134" s="233"/>
      <c r="EM134" s="233"/>
      <c r="EN134" s="233"/>
      <c r="EO134" s="233"/>
      <c r="EP134" s="233"/>
      <c r="EQ134" s="233"/>
      <c r="ER134" s="233"/>
      <c r="ES134" s="233"/>
      <c r="ET134" s="233"/>
      <c r="EU134" s="233"/>
      <c r="EV134" s="233"/>
      <c r="EW134" s="233"/>
      <c r="EX134" s="233"/>
      <c r="EY134" s="233"/>
      <c r="EZ134" s="233"/>
      <c r="FA134" s="233"/>
      <c r="FB134" s="233"/>
      <c r="FC134" s="233"/>
      <c r="FD134" s="233"/>
      <c r="FE134" s="233"/>
      <c r="FF134" s="233"/>
      <c r="FG134" s="233"/>
      <c r="FH134" s="233"/>
      <c r="FI134" s="233"/>
      <c r="FJ134" s="233"/>
      <c r="FK134" s="233"/>
      <c r="FL134" s="233"/>
      <c r="FM134" s="233"/>
      <c r="FN134" s="233"/>
      <c r="FO134" s="233"/>
      <c r="FP134" s="233"/>
      <c r="FQ134" s="233"/>
      <c r="FR134" s="233"/>
      <c r="FS134" s="233"/>
      <c r="FT134" s="233"/>
      <c r="FU134" s="233"/>
      <c r="FV134" s="233"/>
      <c r="FW134" s="233"/>
      <c r="FX134" s="233"/>
      <c r="FY134" s="233"/>
      <c r="FZ134" s="233"/>
      <c r="GA134" s="233"/>
      <c r="GB134" s="233"/>
      <c r="GC134" s="233"/>
      <c r="GD134" s="233"/>
      <c r="GE134" s="233"/>
      <c r="GF134" s="233"/>
      <c r="GG134" s="233"/>
      <c r="GH134" s="233"/>
      <c r="GI134" s="233"/>
      <c r="GJ134" s="233"/>
      <c r="GK134" s="233"/>
      <c r="GL134" s="233"/>
      <c r="GM134" s="233"/>
      <c r="GN134" s="233"/>
      <c r="GO134" s="233"/>
      <c r="GP134" s="233"/>
      <c r="GQ134" s="233"/>
      <c r="GR134" s="233"/>
      <c r="GS134" s="233"/>
      <c r="GT134" s="233"/>
      <c r="GU134" s="233"/>
      <c r="GV134" s="233"/>
      <c r="GW134" s="233"/>
      <c r="GX134" s="233"/>
      <c r="GY134" s="233"/>
      <c r="GZ134" s="233"/>
      <c r="HA134" s="233"/>
      <c r="HB134" s="233"/>
      <c r="HC134" s="233"/>
      <c r="HD134" s="233"/>
      <c r="HE134" s="233"/>
      <c r="HF134" s="233"/>
      <c r="HG134" s="233"/>
      <c r="HH134" s="233"/>
      <c r="HI134" s="233"/>
      <c r="HJ134" s="233"/>
      <c r="HK134" s="233"/>
      <c r="HL134" s="233"/>
      <c r="HM134" s="233"/>
      <c r="HN134" s="233"/>
      <c r="HO134" s="233"/>
      <c r="HP134" s="233"/>
      <c r="HQ134" s="233"/>
      <c r="HR134" s="233"/>
      <c r="HS134" s="233"/>
      <c r="HT134" s="233"/>
      <c r="HU134" s="233"/>
      <c r="HV134" s="233"/>
      <c r="HW134" s="233"/>
      <c r="HX134" s="233"/>
      <c r="HY134" s="233"/>
      <c r="HZ134" s="233"/>
      <c r="IA134" s="233"/>
      <c r="IB134" s="233"/>
      <c r="IC134" s="233"/>
      <c r="ID134" s="233"/>
      <c r="IE134" s="233"/>
      <c r="IF134" s="233"/>
      <c r="IG134" s="233"/>
      <c r="IH134" s="233"/>
      <c r="II134" s="233"/>
      <c r="IJ134" s="233"/>
      <c r="IK134" s="233"/>
      <c r="IL134" s="233"/>
      <c r="IM134" s="233"/>
      <c r="IN134" s="233"/>
      <c r="IO134" s="233"/>
      <c r="IP134" s="233"/>
      <c r="IQ134" s="233"/>
      <c r="IR134" s="233"/>
      <c r="IS134" s="233"/>
      <c r="IT134" s="233"/>
      <c r="IU134" s="233"/>
      <c r="IV134" s="233"/>
      <c r="IW134" s="233"/>
      <c r="IX134" s="233"/>
      <c r="IY134" s="233"/>
      <c r="IZ134" s="233"/>
      <c r="JA134" s="233"/>
      <c r="JB134" s="233"/>
      <c r="JC134" s="233"/>
      <c r="JD134" s="233"/>
      <c r="JE134" s="233"/>
      <c r="JF134" s="233"/>
      <c r="JG134" s="233"/>
      <c r="JH134" s="233"/>
      <c r="JI134" s="233"/>
      <c r="JJ134" s="233"/>
      <c r="JK134" s="233"/>
      <c r="JL134" s="233"/>
      <c r="JM134" s="233"/>
      <c r="JN134" s="233"/>
      <c r="JO134" s="233"/>
      <c r="JP134" s="233"/>
      <c r="JQ134" s="233"/>
      <c r="JR134" s="233"/>
      <c r="JS134" s="233"/>
      <c r="JT134" s="233"/>
      <c r="JU134" s="233"/>
      <c r="JV134" s="233"/>
      <c r="JW134" s="233"/>
      <c r="JX134" s="233"/>
      <c r="JY134" s="233"/>
      <c r="JZ134" s="233"/>
      <c r="KA134" s="233"/>
      <c r="KB134" s="233"/>
      <c r="KC134" s="233"/>
      <c r="KD134" s="233"/>
      <c r="KE134" s="233"/>
      <c r="KF134" s="233"/>
      <c r="KG134" s="233"/>
      <c r="KH134" s="233"/>
      <c r="KI134" s="233"/>
      <c r="KJ134" s="233"/>
      <c r="KK134" s="233"/>
      <c r="KL134" s="233"/>
      <c r="KM134" s="233"/>
      <c r="KN134" s="233"/>
      <c r="KO134" s="233"/>
      <c r="KP134" s="233"/>
      <c r="KQ134" s="233"/>
      <c r="KR134" s="233"/>
      <c r="KS134" s="233"/>
      <c r="KT134" s="233"/>
      <c r="KU134" s="233"/>
      <c r="KV134" s="233"/>
      <c r="KW134" s="233"/>
      <c r="KX134" s="233"/>
      <c r="KY134" s="233"/>
      <c r="KZ134" s="233"/>
      <c r="LA134" s="233"/>
      <c r="LB134" s="233"/>
      <c r="LC134" s="233"/>
      <c r="LD134" s="233"/>
      <c r="LE134" s="233"/>
      <c r="LF134" s="233"/>
      <c r="LG134" s="233"/>
      <c r="LH134" s="233"/>
      <c r="LI134" s="233"/>
      <c r="LJ134" s="233"/>
      <c r="LK134" s="233"/>
      <c r="LL134" s="233"/>
      <c r="LM134" s="233"/>
      <c r="LN134" s="233"/>
      <c r="LO134" s="233"/>
      <c r="LP134" s="233"/>
      <c r="LQ134" s="233"/>
      <c r="LR134" s="233"/>
      <c r="LS134" s="233"/>
      <c r="LT134" s="233"/>
      <c r="LU134" s="233"/>
      <c r="LV134" s="233"/>
      <c r="LW134" s="233"/>
      <c r="LX134" s="233"/>
      <c r="LY134" s="233"/>
      <c r="LZ134" s="233"/>
      <c r="MA134" s="233"/>
      <c r="MB134" s="233"/>
      <c r="MC134" s="233"/>
      <c r="MD134" s="233"/>
      <c r="ME134" s="233"/>
      <c r="MF134" s="233"/>
      <c r="MG134" s="233"/>
      <c r="MH134" s="233"/>
      <c r="MI134" s="233"/>
      <c r="MJ134" s="233"/>
      <c r="MK134" s="233"/>
      <c r="ML134" s="233"/>
      <c r="MM134" s="233"/>
      <c r="MN134" s="233"/>
      <c r="MO134" s="233"/>
      <c r="MP134" s="233"/>
      <c r="MQ134" s="233"/>
      <c r="MR134" s="233"/>
      <c r="MS134" s="233"/>
      <c r="MT134" s="233"/>
      <c r="MU134" s="233"/>
      <c r="MV134" s="233"/>
      <c r="MW134" s="233"/>
      <c r="MX134" s="233"/>
      <c r="MY134" s="233"/>
      <c r="MZ134" s="233"/>
      <c r="NA134" s="233"/>
      <c r="NB134" s="233"/>
      <c r="NC134" s="233"/>
      <c r="ND134" s="233"/>
      <c r="NE134" s="233"/>
      <c r="NF134" s="233"/>
      <c r="NG134" s="233"/>
      <c r="NH134" s="233"/>
      <c r="NI134" s="233"/>
      <c r="NJ134" s="233"/>
      <c r="NK134" s="233"/>
      <c r="NL134" s="233"/>
      <c r="NM134" s="233"/>
      <c r="NN134" s="233"/>
      <c r="NO134" s="233"/>
      <c r="NP134" s="233"/>
      <c r="NQ134" s="233"/>
      <c r="NR134" s="233"/>
      <c r="NS134" s="233"/>
      <c r="NT134" s="233"/>
      <c r="NU134" s="233"/>
      <c r="NV134" s="233"/>
      <c r="NW134" s="233"/>
      <c r="NX134" s="233"/>
      <c r="NY134" s="233"/>
      <c r="NZ134" s="233"/>
      <c r="OA134" s="233"/>
      <c r="OB134" s="233"/>
      <c r="OC134" s="233"/>
      <c r="OD134" s="233"/>
      <c r="OE134" s="233"/>
      <c r="OF134" s="233"/>
      <c r="OG134" s="233"/>
      <c r="OH134" s="233"/>
      <c r="OI134" s="233"/>
      <c r="OJ134" s="233"/>
      <c r="OK134" s="233"/>
      <c r="OL134" s="233"/>
      <c r="OM134" s="233"/>
      <c r="ON134" s="233"/>
      <c r="OO134" s="233"/>
      <c r="OP134" s="233"/>
      <c r="OQ134" s="233"/>
      <c r="OR134" s="233"/>
      <c r="OS134" s="233"/>
      <c r="OT134" s="233"/>
      <c r="OU134" s="233"/>
      <c r="OV134" s="233"/>
      <c r="OW134" s="233"/>
      <c r="OX134" s="233"/>
      <c r="OY134" s="233"/>
      <c r="OZ134" s="233"/>
      <c r="PA134" s="233"/>
      <c r="PB134" s="233"/>
      <c r="PC134" s="233"/>
      <c r="PD134" s="233"/>
      <c r="PE134" s="233"/>
      <c r="PF134" s="233"/>
      <c r="PG134" s="233"/>
      <c r="PH134" s="233"/>
      <c r="PI134" s="233"/>
      <c r="PJ134" s="233"/>
      <c r="PK134" s="233"/>
      <c r="PL134" s="233"/>
      <c r="PM134" s="233"/>
      <c r="PN134" s="233"/>
      <c r="PO134" s="233"/>
      <c r="PP134" s="233"/>
      <c r="PQ134" s="233"/>
      <c r="PR134" s="233"/>
      <c r="PS134" s="233"/>
      <c r="PT134" s="233"/>
      <c r="PU134" s="233"/>
      <c r="PV134" s="233"/>
      <c r="PW134" s="233"/>
      <c r="PX134" s="233"/>
      <c r="PY134" s="233"/>
      <c r="PZ134" s="233"/>
      <c r="QA134" s="233"/>
      <c r="QB134" s="233"/>
      <c r="QC134" s="233"/>
      <c r="QD134" s="233"/>
      <c r="QE134" s="233"/>
      <c r="QF134" s="233"/>
      <c r="QG134" s="233"/>
      <c r="QH134" s="233"/>
      <c r="QI134" s="233"/>
      <c r="QJ134" s="233"/>
      <c r="QK134" s="233"/>
      <c r="QL134" s="233"/>
      <c r="QM134" s="233"/>
      <c r="QN134" s="233"/>
      <c r="QO134" s="233"/>
      <c r="QP134" s="233"/>
      <c r="QQ134" s="233"/>
      <c r="QR134" s="233"/>
      <c r="QS134" s="233"/>
      <c r="QT134" s="233"/>
      <c r="QU134" s="233"/>
      <c r="QV134" s="233"/>
      <c r="QW134" s="233"/>
      <c r="QX134" s="233"/>
      <c r="QY134" s="233"/>
      <c r="QZ134" s="233"/>
      <c r="RA134" s="233"/>
      <c r="RB134" s="233"/>
      <c r="RC134" s="233"/>
      <c r="RD134" s="233"/>
      <c r="RE134" s="233"/>
      <c r="RF134" s="233"/>
      <c r="RG134" s="233"/>
      <c r="RH134" s="233"/>
      <c r="RI134" s="233"/>
      <c r="RJ134" s="233"/>
      <c r="RK134" s="233"/>
      <c r="RL134" s="233"/>
      <c r="RM134" s="233"/>
      <c r="RN134" s="233"/>
      <c r="RO134" s="233"/>
      <c r="RP134" s="233"/>
      <c r="RQ134" s="233"/>
      <c r="RR134" s="233"/>
      <c r="RS134" s="233"/>
      <c r="RT134" s="233"/>
      <c r="RU134" s="233"/>
      <c r="RV134" s="233"/>
      <c r="RW134" s="233"/>
      <c r="RX134" s="233"/>
      <c r="RY134" s="233"/>
      <c r="RZ134" s="233"/>
      <c r="SA134" s="233"/>
      <c r="SB134" s="233"/>
      <c r="SC134" s="233"/>
      <c r="SD134" s="233"/>
      <c r="SE134" s="233"/>
      <c r="SF134" s="233"/>
      <c r="SG134" s="233"/>
      <c r="SH134" s="233"/>
      <c r="SI134" s="233"/>
      <c r="SJ134" s="233"/>
      <c r="SK134" s="233"/>
      <c r="SL134" s="233"/>
      <c r="SM134" s="233"/>
      <c r="SN134" s="233"/>
      <c r="SO134" s="233"/>
      <c r="SP134" s="233"/>
      <c r="SQ134" s="233"/>
      <c r="SR134" s="233"/>
      <c r="SS134" s="233"/>
      <c r="ST134" s="233"/>
      <c r="SU134" s="233"/>
      <c r="SV134" s="233"/>
      <c r="SW134" s="233"/>
      <c r="SX134" s="233"/>
      <c r="SY134" s="233"/>
      <c r="SZ134" s="233"/>
      <c r="TA134" s="233"/>
      <c r="TB134" s="233"/>
      <c r="TC134" s="233"/>
      <c r="TD134" s="233"/>
      <c r="TE134" s="233"/>
      <c r="TF134" s="233"/>
      <c r="TG134" s="233"/>
      <c r="TH134" s="233"/>
      <c r="TI134" s="233"/>
      <c r="TJ134" s="233"/>
      <c r="TK134" s="233"/>
      <c r="TL134" s="233"/>
      <c r="TM134" s="233"/>
      <c r="TN134" s="233"/>
      <c r="TO134" s="233"/>
      <c r="TP134" s="233"/>
      <c r="TQ134" s="233"/>
      <c r="TR134" s="233"/>
      <c r="TS134" s="233"/>
      <c r="TT134" s="233"/>
      <c r="TU134" s="233"/>
      <c r="TV134" s="233"/>
      <c r="TW134" s="233"/>
      <c r="TX134" s="233"/>
      <c r="TY134" s="233"/>
      <c r="TZ134" s="233"/>
      <c r="UA134" s="233"/>
      <c r="UB134" s="233"/>
      <c r="UC134" s="233"/>
      <c r="UD134" s="233"/>
      <c r="UE134" s="233"/>
      <c r="UF134" s="233"/>
      <c r="UG134" s="233"/>
      <c r="UH134" s="233"/>
      <c r="UI134" s="233"/>
      <c r="UJ134" s="233"/>
      <c r="UK134" s="233"/>
      <c r="UL134" s="233"/>
      <c r="UM134" s="233"/>
      <c r="UN134" s="233"/>
      <c r="UO134" s="233"/>
      <c r="UP134" s="233"/>
      <c r="UQ134" s="233"/>
      <c r="UR134" s="233"/>
      <c r="US134" s="233"/>
      <c r="UT134" s="233"/>
      <c r="UU134" s="233"/>
      <c r="UV134" s="233"/>
      <c r="UW134" s="233"/>
      <c r="UX134" s="233"/>
      <c r="UY134" s="233"/>
      <c r="UZ134" s="233"/>
      <c r="VA134" s="233"/>
      <c r="VB134" s="233"/>
      <c r="VC134" s="233"/>
      <c r="VD134" s="233"/>
      <c r="VE134" s="233"/>
      <c r="VF134" s="233"/>
      <c r="VG134" s="233"/>
      <c r="VH134" s="233"/>
      <c r="VI134" s="233"/>
      <c r="VJ134" s="233"/>
      <c r="VK134" s="233"/>
      <c r="VL134" s="233"/>
      <c r="VM134" s="233"/>
      <c r="VN134" s="233"/>
      <c r="VO134" s="233"/>
      <c r="VP134" s="233"/>
      <c r="VQ134" s="233"/>
      <c r="VR134" s="233"/>
      <c r="VS134" s="233"/>
      <c r="VT134" s="233"/>
      <c r="VU134" s="233"/>
      <c r="VV134" s="233"/>
      <c r="VW134" s="233"/>
      <c r="VX134" s="233"/>
      <c r="VY134" s="233"/>
      <c r="VZ134" s="233"/>
      <c r="WA134" s="233"/>
      <c r="WB134" s="233"/>
      <c r="WC134" s="233"/>
      <c r="WD134" s="233"/>
      <c r="WE134" s="233"/>
      <c r="WF134" s="233"/>
      <c r="WG134" s="233"/>
      <c r="WH134" s="233"/>
      <c r="WI134" s="233"/>
      <c r="WJ134" s="233"/>
      <c r="WK134" s="233"/>
      <c r="WL134" s="233"/>
      <c r="WM134" s="233"/>
      <c r="WN134" s="233"/>
      <c r="WO134" s="233"/>
      <c r="WP134" s="233"/>
      <c r="WQ134" s="233"/>
      <c r="WR134" s="233"/>
      <c r="WS134" s="233"/>
      <c r="WT134" s="233"/>
      <c r="WU134" s="233"/>
      <c r="WV134" s="233"/>
      <c r="WW134" s="233"/>
      <c r="WX134" s="233"/>
      <c r="WY134" s="233"/>
      <c r="WZ134" s="233"/>
      <c r="XA134" s="233"/>
      <c r="XB134" s="233"/>
      <c r="XC134" s="233"/>
      <c r="XD134" s="233"/>
      <c r="XE134" s="233"/>
      <c r="XF134" s="233"/>
      <c r="XG134" s="233"/>
      <c r="XH134" s="233"/>
      <c r="XI134" s="233"/>
      <c r="XJ134" s="233"/>
      <c r="XK134" s="233"/>
      <c r="XL134" s="233"/>
      <c r="XM134" s="233"/>
      <c r="XN134" s="233"/>
      <c r="XO134" s="233"/>
      <c r="XP134" s="233"/>
      <c r="XQ134" s="233"/>
      <c r="XR134" s="233"/>
      <c r="XS134" s="233"/>
      <c r="XT134" s="233"/>
      <c r="XU134" s="233"/>
      <c r="XV134" s="233"/>
      <c r="XW134" s="233"/>
      <c r="XX134" s="233"/>
      <c r="XY134" s="233"/>
      <c r="XZ134" s="233"/>
      <c r="YA134" s="233"/>
      <c r="YB134" s="233"/>
      <c r="YC134" s="233"/>
      <c r="YD134" s="233"/>
      <c r="YE134" s="233"/>
      <c r="YF134" s="233"/>
      <c r="YG134" s="233"/>
      <c r="YH134" s="233"/>
      <c r="YI134" s="233"/>
      <c r="YJ134" s="233"/>
      <c r="YK134" s="233"/>
      <c r="YL134" s="233"/>
      <c r="YM134" s="233"/>
      <c r="YN134" s="233"/>
      <c r="YO134" s="233"/>
      <c r="YP134" s="233"/>
      <c r="YQ134" s="233"/>
      <c r="YR134" s="233"/>
      <c r="YS134" s="233"/>
      <c r="YT134" s="233"/>
      <c r="YU134" s="233"/>
      <c r="YV134" s="233"/>
      <c r="YW134" s="233"/>
      <c r="YX134" s="233"/>
      <c r="YY134" s="233"/>
      <c r="YZ134" s="233"/>
      <c r="ZA134" s="233"/>
      <c r="ZB134" s="233"/>
      <c r="ZC134" s="233"/>
      <c r="ZD134" s="233"/>
      <c r="ZE134" s="233"/>
      <c r="ZF134" s="233"/>
      <c r="ZG134" s="233"/>
      <c r="ZH134" s="233"/>
      <c r="ZI134" s="233"/>
      <c r="ZJ134" s="233"/>
      <c r="ZK134" s="233"/>
      <c r="ZL134" s="233"/>
      <c r="ZM134" s="233"/>
      <c r="ZN134" s="233"/>
      <c r="ZO134" s="233"/>
      <c r="ZP134" s="233"/>
      <c r="ZQ134" s="233"/>
      <c r="ZR134" s="233"/>
      <c r="ZS134" s="233"/>
      <c r="ZT134" s="233"/>
      <c r="ZU134" s="233"/>
      <c r="ZV134" s="233"/>
      <c r="ZW134" s="233"/>
      <c r="ZX134" s="233"/>
      <c r="ZY134" s="233"/>
      <c r="ZZ134" s="233"/>
      <c r="AAA134" s="233"/>
      <c r="AAB134" s="233"/>
      <c r="AAC134" s="233"/>
      <c r="AAD134" s="233"/>
      <c r="AAE134" s="233"/>
      <c r="AAF134" s="233"/>
      <c r="AAG134" s="233"/>
      <c r="AAH134" s="233"/>
      <c r="AAI134" s="233"/>
      <c r="AAJ134" s="233"/>
      <c r="AAK134" s="233"/>
      <c r="AAL134" s="233"/>
      <c r="AAM134" s="233"/>
      <c r="AAN134" s="233"/>
      <c r="AAO134" s="233"/>
      <c r="AAP134" s="233"/>
      <c r="AAQ134" s="233"/>
      <c r="AAR134" s="233"/>
      <c r="AAS134" s="233"/>
      <c r="AAT134" s="233"/>
      <c r="AAU134" s="233"/>
      <c r="AAV134" s="233"/>
      <c r="AAW134" s="233"/>
      <c r="AAX134" s="233"/>
      <c r="AAY134" s="233"/>
      <c r="AAZ134" s="233"/>
      <c r="ABA134" s="233"/>
      <c r="ABB134" s="233"/>
      <c r="ABC134" s="233"/>
      <c r="ABD134" s="233"/>
      <c r="ABE134" s="233"/>
      <c r="ABF134" s="233"/>
      <c r="ABG134" s="233"/>
      <c r="ABH134" s="233"/>
      <c r="ABI134" s="233"/>
      <c r="ABJ134" s="233"/>
      <c r="ABK134" s="233"/>
      <c r="ABL134" s="233"/>
      <c r="ABM134" s="233"/>
      <c r="ABN134" s="233"/>
      <c r="ABO134" s="233"/>
      <c r="ABP134" s="233"/>
      <c r="ABQ134" s="233"/>
      <c r="ABR134" s="233"/>
      <c r="ABS134" s="233"/>
      <c r="ABT134" s="233"/>
      <c r="ABU134" s="233"/>
      <c r="ABV134" s="233"/>
      <c r="ABW134" s="233"/>
      <c r="ABX134" s="233"/>
      <c r="ABY134" s="233"/>
      <c r="ABZ134" s="233"/>
      <c r="ACA134" s="233"/>
      <c r="ACB134" s="233"/>
      <c r="ACC134" s="233"/>
      <c r="ACD134" s="233"/>
      <c r="ACE134" s="233"/>
      <c r="ACF134" s="233"/>
      <c r="ACG134" s="233"/>
      <c r="ACH134" s="233"/>
      <c r="ACI134" s="233"/>
      <c r="ACJ134" s="233"/>
      <c r="ACK134" s="233"/>
      <c r="ACL134" s="233"/>
      <c r="ACM134" s="233"/>
      <c r="ACN134" s="233"/>
      <c r="ACO134" s="233"/>
      <c r="ACP134" s="233"/>
      <c r="ACQ134" s="233"/>
      <c r="ACR134" s="233"/>
      <c r="ACS134" s="233"/>
      <c r="ACT134" s="233"/>
      <c r="ACU134" s="233"/>
      <c r="ACV134" s="233"/>
      <c r="ACW134" s="233"/>
      <c r="ACX134" s="233"/>
      <c r="ACY134" s="233"/>
      <c r="ACZ134" s="233"/>
      <c r="ADA134" s="233"/>
      <c r="ADB134" s="233"/>
      <c r="ADC134" s="233"/>
      <c r="ADD134" s="233"/>
      <c r="ADE134" s="233"/>
      <c r="ADF134" s="233"/>
      <c r="ADG134" s="233"/>
      <c r="ADH134" s="233"/>
      <c r="ADI134" s="233"/>
      <c r="ADJ134" s="233"/>
      <c r="ADK134" s="233"/>
      <c r="ADL134" s="233"/>
      <c r="ADM134" s="233"/>
      <c r="ADN134" s="233"/>
      <c r="ADO134" s="233"/>
      <c r="ADP134" s="233"/>
      <c r="ADQ134" s="233"/>
      <c r="ADR134" s="233"/>
      <c r="ADS134" s="233"/>
      <c r="ADT134" s="233"/>
      <c r="ADU134" s="233"/>
      <c r="ADV134" s="233"/>
      <c r="ADW134" s="233"/>
      <c r="ADX134" s="233"/>
      <c r="ADY134" s="233"/>
      <c r="ADZ134" s="233"/>
      <c r="AEA134" s="233"/>
      <c r="AEB134" s="233"/>
      <c r="AEC134" s="233"/>
      <c r="AED134" s="233"/>
      <c r="AEE134" s="233"/>
      <c r="AEF134" s="233"/>
      <c r="AEG134" s="233"/>
      <c r="AEH134" s="233"/>
      <c r="AEI134" s="233"/>
      <c r="AEJ134" s="233"/>
      <c r="AEK134" s="233"/>
      <c r="AEL134" s="233"/>
      <c r="AEM134" s="233"/>
      <c r="AEN134" s="233"/>
      <c r="AEO134" s="233"/>
      <c r="AEP134" s="233"/>
      <c r="AEQ134" s="233"/>
      <c r="AER134" s="233"/>
      <c r="AES134" s="233"/>
      <c r="AET134" s="233"/>
      <c r="AEU134" s="233"/>
      <c r="AEV134" s="233"/>
      <c r="AEW134" s="233"/>
      <c r="AEX134" s="233"/>
      <c r="AEY134" s="233"/>
      <c r="AEZ134" s="233"/>
      <c r="AFA134" s="233"/>
      <c r="AFB134" s="233"/>
      <c r="AFC134" s="233"/>
      <c r="AFD134" s="233"/>
      <c r="AFE134" s="233"/>
      <c r="AFF134" s="233"/>
      <c r="AFG134" s="233"/>
      <c r="AFH134" s="233"/>
      <c r="AFI134" s="233"/>
      <c r="AFJ134" s="233"/>
      <c r="AFK134" s="233"/>
      <c r="AFL134" s="233"/>
      <c r="AFM134" s="233"/>
      <c r="AFN134" s="233"/>
      <c r="AFO134" s="233"/>
      <c r="AFP134" s="233"/>
      <c r="AFQ134" s="233"/>
      <c r="AFR134" s="233"/>
      <c r="AFS134" s="233"/>
      <c r="AFT134" s="233"/>
      <c r="AFU134" s="233"/>
      <c r="AFV134" s="233"/>
      <c r="AFW134" s="233"/>
      <c r="AFX134" s="233"/>
      <c r="AFY134" s="233"/>
      <c r="AFZ134" s="233"/>
      <c r="AGA134" s="233"/>
      <c r="AGB134" s="233"/>
      <c r="AGC134" s="233"/>
      <c r="AGD134" s="233"/>
      <c r="AGE134" s="233"/>
      <c r="AGF134" s="233"/>
      <c r="AGG134" s="233"/>
      <c r="AGH134" s="233"/>
      <c r="AGI134" s="233"/>
      <c r="AGJ134" s="233"/>
      <c r="AGK134" s="233"/>
      <c r="AGL134" s="233"/>
      <c r="AGM134" s="233"/>
      <c r="AGN134" s="233"/>
      <c r="AGO134" s="233"/>
      <c r="AGP134" s="233"/>
      <c r="AGQ134" s="233"/>
      <c r="AGR134" s="233"/>
      <c r="AGS134" s="233"/>
      <c r="AGT134" s="233"/>
      <c r="AGU134" s="233"/>
      <c r="AGV134" s="233"/>
      <c r="AGW134" s="233"/>
      <c r="AGX134" s="233"/>
      <c r="AGY134" s="233"/>
      <c r="AGZ134" s="233"/>
      <c r="AHA134" s="233"/>
      <c r="AHB134" s="233"/>
      <c r="AHC134" s="233"/>
      <c r="AHD134" s="233"/>
      <c r="AHE134" s="233"/>
      <c r="AHF134" s="233"/>
      <c r="AHG134" s="233"/>
      <c r="AHH134" s="233"/>
      <c r="AHI134" s="233"/>
      <c r="AHJ134" s="233"/>
      <c r="AHK134" s="233"/>
      <c r="AHL134" s="233"/>
      <c r="AHM134" s="233"/>
      <c r="AHN134" s="233"/>
      <c r="AHO134" s="233"/>
      <c r="AHP134" s="233"/>
      <c r="AHQ134" s="233"/>
      <c r="AHR134" s="233"/>
      <c r="AHS134" s="233"/>
      <c r="AHT134" s="233"/>
      <c r="AHU134" s="233"/>
      <c r="AHV134" s="233"/>
      <c r="AHW134" s="233"/>
      <c r="AHX134" s="233"/>
      <c r="AHY134" s="233"/>
      <c r="AHZ134" s="233"/>
      <c r="AIA134" s="233"/>
      <c r="AIB134" s="233"/>
      <c r="AIC134" s="233"/>
      <c r="AID134" s="233"/>
      <c r="AIE134" s="233"/>
      <c r="AIF134" s="233"/>
      <c r="AIG134" s="233"/>
      <c r="AIH134" s="233"/>
      <c r="AII134" s="233"/>
      <c r="AIJ134" s="233"/>
      <c r="AIK134" s="233"/>
      <c r="AIL134" s="233"/>
      <c r="AIM134" s="233"/>
      <c r="AIN134" s="233"/>
      <c r="AIO134" s="233"/>
      <c r="AIP134" s="233"/>
      <c r="AIQ134" s="233"/>
      <c r="AIR134" s="233"/>
      <c r="AIS134" s="233"/>
      <c r="AIT134" s="233"/>
      <c r="AIU134" s="233"/>
      <c r="AIV134" s="233"/>
      <c r="AIW134" s="233"/>
      <c r="AIX134" s="233"/>
      <c r="AIY134" s="233"/>
      <c r="AIZ134" s="233"/>
      <c r="AJA134" s="233"/>
      <c r="AJB134" s="233"/>
      <c r="AJC134" s="233"/>
      <c r="AJD134" s="233"/>
      <c r="AJE134" s="233"/>
      <c r="AJF134" s="233"/>
      <c r="AJG134" s="233"/>
      <c r="AJH134" s="233"/>
      <c r="AJI134" s="233"/>
      <c r="AJJ134" s="233"/>
      <c r="AJK134" s="233"/>
      <c r="AJL134" s="233"/>
      <c r="AJM134" s="233"/>
      <c r="AJN134" s="233"/>
      <c r="AJO134" s="233"/>
      <c r="AJP134" s="233"/>
      <c r="AJQ134" s="233"/>
      <c r="AJR134" s="233"/>
      <c r="AJS134" s="233"/>
      <c r="AJT134" s="233"/>
      <c r="AJU134" s="233"/>
      <c r="AJV134" s="233"/>
      <c r="AJW134" s="233"/>
      <c r="AJX134" s="233"/>
      <c r="AJY134" s="233"/>
      <c r="AJZ134" s="233"/>
      <c r="AKA134" s="233"/>
      <c r="AKB134" s="233"/>
      <c r="AKC134" s="233"/>
      <c r="AKD134" s="233"/>
      <c r="AKE134" s="233"/>
      <c r="AKF134" s="233"/>
      <c r="AKG134" s="233"/>
      <c r="AKH134" s="233"/>
      <c r="AKI134" s="233"/>
      <c r="AKJ134" s="233"/>
      <c r="AKK134" s="233"/>
      <c r="AKL134" s="233"/>
      <c r="AKM134" s="233"/>
      <c r="AKN134" s="233"/>
      <c r="AKO134" s="233"/>
      <c r="AKP134" s="233"/>
      <c r="AKQ134" s="233"/>
      <c r="AKR134" s="233"/>
      <c r="AKS134" s="233"/>
      <c r="AKT134" s="233"/>
      <c r="AKU134" s="233"/>
      <c r="AKV134" s="233"/>
      <c r="AKW134" s="233"/>
      <c r="AKX134" s="233"/>
      <c r="AKY134" s="233"/>
      <c r="AKZ134" s="233"/>
      <c r="ALA134" s="233"/>
      <c r="ALB134" s="233"/>
      <c r="ALC134" s="233"/>
      <c r="ALD134" s="233"/>
      <c r="ALE134" s="233"/>
      <c r="ALF134" s="233"/>
      <c r="ALG134" s="233"/>
      <c r="ALH134" s="233"/>
      <c r="ALI134" s="233"/>
      <c r="ALJ134" s="233"/>
      <c r="ALK134" s="233"/>
      <c r="ALL134" s="233"/>
      <c r="ALM134" s="233"/>
      <c r="ALN134" s="233"/>
      <c r="ALO134" s="233"/>
      <c r="ALP134" s="233"/>
      <c r="ALQ134" s="233"/>
      <c r="ALR134" s="233"/>
      <c r="ALS134" s="233"/>
    </row>
    <row r="135" spans="1:1007" x14ac:dyDescent="0.2">
      <c r="A135" s="398">
        <v>19</v>
      </c>
      <c r="B135" s="749" t="s">
        <v>315</v>
      </c>
      <c r="C135" s="761"/>
      <c r="D135" s="400">
        <f t="shared" si="12"/>
        <v>0</v>
      </c>
      <c r="E135" s="752"/>
      <c r="F135" s="360">
        <f t="shared" si="16"/>
        <v>0</v>
      </c>
      <c r="G135" s="360">
        <f t="shared" si="17"/>
        <v>0</v>
      </c>
      <c r="H135" s="360">
        <f t="shared" si="15"/>
        <v>0</v>
      </c>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c r="AM135" s="233"/>
      <c r="AN135" s="233"/>
      <c r="AO135" s="233"/>
      <c r="AP135" s="233"/>
      <c r="AQ135" s="233"/>
      <c r="AR135" s="233"/>
      <c r="AS135" s="233"/>
      <c r="AT135" s="233"/>
      <c r="AU135" s="233"/>
      <c r="AV135" s="233"/>
      <c r="AW135" s="233"/>
      <c r="AX135" s="233"/>
      <c r="AY135" s="233"/>
      <c r="AZ135" s="233"/>
      <c r="BA135" s="233"/>
      <c r="BB135" s="233"/>
      <c r="BC135" s="233"/>
      <c r="BD135" s="233"/>
      <c r="BE135" s="233"/>
      <c r="BF135" s="233"/>
      <c r="BG135" s="233"/>
      <c r="BH135" s="233"/>
      <c r="BI135" s="233"/>
      <c r="BJ135" s="233"/>
      <c r="BK135" s="233"/>
      <c r="BL135" s="233"/>
      <c r="BM135" s="233"/>
      <c r="BN135" s="233"/>
      <c r="BO135" s="233"/>
      <c r="BP135" s="233"/>
      <c r="BQ135" s="233"/>
      <c r="BR135" s="233"/>
      <c r="BS135" s="233"/>
      <c r="BT135" s="233"/>
      <c r="BU135" s="233"/>
      <c r="BV135" s="233"/>
      <c r="BW135" s="233"/>
      <c r="BX135" s="233"/>
      <c r="BY135" s="233"/>
      <c r="BZ135" s="233"/>
      <c r="CA135" s="233"/>
      <c r="CB135" s="233"/>
      <c r="CC135" s="233"/>
      <c r="CD135" s="233"/>
      <c r="CE135" s="233"/>
      <c r="CF135" s="233"/>
      <c r="CG135" s="233"/>
      <c r="CH135" s="233"/>
      <c r="CI135" s="233"/>
      <c r="CJ135" s="233"/>
      <c r="CK135" s="233"/>
      <c r="CL135" s="233"/>
      <c r="CM135" s="233"/>
      <c r="CN135" s="233"/>
      <c r="CO135" s="233"/>
      <c r="CP135" s="233"/>
      <c r="CQ135" s="233"/>
      <c r="CR135" s="233"/>
      <c r="CS135" s="233"/>
      <c r="CT135" s="233"/>
      <c r="CU135" s="233"/>
      <c r="CV135" s="233"/>
      <c r="CW135" s="233"/>
      <c r="CX135" s="233"/>
      <c r="CY135" s="233"/>
      <c r="CZ135" s="233"/>
      <c r="DA135" s="233"/>
      <c r="DB135" s="233"/>
      <c r="DC135" s="233"/>
      <c r="DD135" s="233"/>
      <c r="DE135" s="233"/>
      <c r="DF135" s="233"/>
      <c r="DG135" s="233"/>
      <c r="DH135" s="233"/>
      <c r="DI135" s="233"/>
      <c r="DJ135" s="233"/>
      <c r="DK135" s="233"/>
      <c r="DL135" s="233"/>
      <c r="DM135" s="233"/>
      <c r="DN135" s="233"/>
      <c r="DO135" s="233"/>
      <c r="DP135" s="233"/>
      <c r="DQ135" s="233"/>
      <c r="DR135" s="233"/>
      <c r="DS135" s="233"/>
      <c r="DT135" s="233"/>
      <c r="DU135" s="233"/>
      <c r="DV135" s="233"/>
      <c r="DW135" s="233"/>
      <c r="DX135" s="233"/>
      <c r="DY135" s="233"/>
      <c r="DZ135" s="233"/>
      <c r="EA135" s="233"/>
      <c r="EB135" s="233"/>
      <c r="EC135" s="233"/>
      <c r="ED135" s="233"/>
      <c r="EE135" s="233"/>
      <c r="EF135" s="233"/>
      <c r="EG135" s="233"/>
      <c r="EH135" s="233"/>
      <c r="EI135" s="233"/>
      <c r="EJ135" s="233"/>
      <c r="EK135" s="233"/>
      <c r="EL135" s="233"/>
      <c r="EM135" s="233"/>
      <c r="EN135" s="233"/>
      <c r="EO135" s="233"/>
      <c r="EP135" s="233"/>
      <c r="EQ135" s="233"/>
      <c r="ER135" s="233"/>
      <c r="ES135" s="233"/>
      <c r="ET135" s="233"/>
      <c r="EU135" s="233"/>
      <c r="EV135" s="233"/>
      <c r="EW135" s="233"/>
      <c r="EX135" s="233"/>
      <c r="EY135" s="233"/>
      <c r="EZ135" s="233"/>
      <c r="FA135" s="233"/>
      <c r="FB135" s="233"/>
      <c r="FC135" s="233"/>
      <c r="FD135" s="233"/>
      <c r="FE135" s="233"/>
      <c r="FF135" s="233"/>
      <c r="FG135" s="233"/>
      <c r="FH135" s="233"/>
      <c r="FI135" s="233"/>
      <c r="FJ135" s="233"/>
      <c r="FK135" s="233"/>
      <c r="FL135" s="233"/>
      <c r="FM135" s="233"/>
      <c r="FN135" s="233"/>
      <c r="FO135" s="233"/>
      <c r="FP135" s="233"/>
      <c r="FQ135" s="233"/>
      <c r="FR135" s="233"/>
      <c r="FS135" s="233"/>
      <c r="FT135" s="233"/>
      <c r="FU135" s="233"/>
      <c r="FV135" s="233"/>
      <c r="FW135" s="233"/>
      <c r="FX135" s="233"/>
      <c r="FY135" s="233"/>
      <c r="FZ135" s="233"/>
      <c r="GA135" s="233"/>
      <c r="GB135" s="233"/>
      <c r="GC135" s="233"/>
      <c r="GD135" s="233"/>
      <c r="GE135" s="233"/>
      <c r="GF135" s="233"/>
      <c r="GG135" s="233"/>
      <c r="GH135" s="233"/>
      <c r="GI135" s="233"/>
      <c r="GJ135" s="233"/>
      <c r="GK135" s="233"/>
      <c r="GL135" s="233"/>
      <c r="GM135" s="233"/>
      <c r="GN135" s="233"/>
      <c r="GO135" s="233"/>
      <c r="GP135" s="233"/>
      <c r="GQ135" s="233"/>
      <c r="GR135" s="233"/>
      <c r="GS135" s="233"/>
      <c r="GT135" s="233"/>
      <c r="GU135" s="233"/>
      <c r="GV135" s="233"/>
      <c r="GW135" s="233"/>
      <c r="GX135" s="233"/>
      <c r="GY135" s="233"/>
      <c r="GZ135" s="233"/>
      <c r="HA135" s="233"/>
      <c r="HB135" s="233"/>
      <c r="HC135" s="233"/>
      <c r="HD135" s="233"/>
      <c r="HE135" s="233"/>
      <c r="HF135" s="233"/>
      <c r="HG135" s="233"/>
      <c r="HH135" s="233"/>
      <c r="HI135" s="233"/>
      <c r="HJ135" s="233"/>
      <c r="HK135" s="233"/>
      <c r="HL135" s="233"/>
      <c r="HM135" s="233"/>
      <c r="HN135" s="233"/>
      <c r="HO135" s="233"/>
      <c r="HP135" s="233"/>
      <c r="HQ135" s="233"/>
      <c r="HR135" s="233"/>
      <c r="HS135" s="233"/>
      <c r="HT135" s="233"/>
      <c r="HU135" s="233"/>
      <c r="HV135" s="233"/>
      <c r="HW135" s="233"/>
      <c r="HX135" s="233"/>
      <c r="HY135" s="233"/>
      <c r="HZ135" s="233"/>
      <c r="IA135" s="233"/>
      <c r="IB135" s="233"/>
      <c r="IC135" s="233"/>
      <c r="ID135" s="233"/>
      <c r="IE135" s="233"/>
      <c r="IF135" s="233"/>
      <c r="IG135" s="233"/>
      <c r="IH135" s="233"/>
      <c r="II135" s="233"/>
      <c r="IJ135" s="233"/>
      <c r="IK135" s="233"/>
      <c r="IL135" s="233"/>
      <c r="IM135" s="233"/>
      <c r="IN135" s="233"/>
      <c r="IO135" s="233"/>
      <c r="IP135" s="233"/>
      <c r="IQ135" s="233"/>
      <c r="IR135" s="233"/>
      <c r="IS135" s="233"/>
      <c r="IT135" s="233"/>
      <c r="IU135" s="233"/>
      <c r="IV135" s="233"/>
      <c r="IW135" s="233"/>
      <c r="IX135" s="233"/>
      <c r="IY135" s="233"/>
      <c r="IZ135" s="233"/>
      <c r="JA135" s="233"/>
      <c r="JB135" s="233"/>
      <c r="JC135" s="233"/>
      <c r="JD135" s="233"/>
      <c r="JE135" s="233"/>
      <c r="JF135" s="233"/>
      <c r="JG135" s="233"/>
      <c r="JH135" s="233"/>
      <c r="JI135" s="233"/>
      <c r="JJ135" s="233"/>
      <c r="JK135" s="233"/>
      <c r="JL135" s="233"/>
      <c r="JM135" s="233"/>
      <c r="JN135" s="233"/>
      <c r="JO135" s="233"/>
      <c r="JP135" s="233"/>
      <c r="JQ135" s="233"/>
      <c r="JR135" s="233"/>
      <c r="JS135" s="233"/>
      <c r="JT135" s="233"/>
      <c r="JU135" s="233"/>
      <c r="JV135" s="233"/>
      <c r="JW135" s="233"/>
      <c r="JX135" s="233"/>
      <c r="JY135" s="233"/>
      <c r="JZ135" s="233"/>
      <c r="KA135" s="233"/>
      <c r="KB135" s="233"/>
      <c r="KC135" s="233"/>
      <c r="KD135" s="233"/>
      <c r="KE135" s="233"/>
      <c r="KF135" s="233"/>
      <c r="KG135" s="233"/>
      <c r="KH135" s="233"/>
      <c r="KI135" s="233"/>
      <c r="KJ135" s="233"/>
      <c r="KK135" s="233"/>
      <c r="KL135" s="233"/>
      <c r="KM135" s="233"/>
      <c r="KN135" s="233"/>
      <c r="KO135" s="233"/>
      <c r="KP135" s="233"/>
      <c r="KQ135" s="233"/>
      <c r="KR135" s="233"/>
      <c r="KS135" s="233"/>
      <c r="KT135" s="233"/>
      <c r="KU135" s="233"/>
      <c r="KV135" s="233"/>
      <c r="KW135" s="233"/>
      <c r="KX135" s="233"/>
      <c r="KY135" s="233"/>
      <c r="KZ135" s="233"/>
      <c r="LA135" s="233"/>
      <c r="LB135" s="233"/>
      <c r="LC135" s="233"/>
      <c r="LD135" s="233"/>
      <c r="LE135" s="233"/>
      <c r="LF135" s="233"/>
      <c r="LG135" s="233"/>
      <c r="LH135" s="233"/>
      <c r="LI135" s="233"/>
      <c r="LJ135" s="233"/>
      <c r="LK135" s="233"/>
      <c r="LL135" s="233"/>
      <c r="LM135" s="233"/>
      <c r="LN135" s="233"/>
      <c r="LO135" s="233"/>
      <c r="LP135" s="233"/>
      <c r="LQ135" s="233"/>
      <c r="LR135" s="233"/>
      <c r="LS135" s="233"/>
      <c r="LT135" s="233"/>
      <c r="LU135" s="233"/>
      <c r="LV135" s="233"/>
      <c r="LW135" s="233"/>
      <c r="LX135" s="233"/>
      <c r="LY135" s="233"/>
      <c r="LZ135" s="233"/>
      <c r="MA135" s="233"/>
      <c r="MB135" s="233"/>
      <c r="MC135" s="233"/>
      <c r="MD135" s="233"/>
      <c r="ME135" s="233"/>
      <c r="MF135" s="233"/>
      <c r="MG135" s="233"/>
      <c r="MH135" s="233"/>
      <c r="MI135" s="233"/>
      <c r="MJ135" s="233"/>
      <c r="MK135" s="233"/>
      <c r="ML135" s="233"/>
      <c r="MM135" s="233"/>
      <c r="MN135" s="233"/>
      <c r="MO135" s="233"/>
      <c r="MP135" s="233"/>
      <c r="MQ135" s="233"/>
      <c r="MR135" s="233"/>
      <c r="MS135" s="233"/>
      <c r="MT135" s="233"/>
      <c r="MU135" s="233"/>
      <c r="MV135" s="233"/>
      <c r="MW135" s="233"/>
      <c r="MX135" s="233"/>
      <c r="MY135" s="233"/>
      <c r="MZ135" s="233"/>
      <c r="NA135" s="233"/>
      <c r="NB135" s="233"/>
      <c r="NC135" s="233"/>
      <c r="ND135" s="233"/>
      <c r="NE135" s="233"/>
      <c r="NF135" s="233"/>
      <c r="NG135" s="233"/>
      <c r="NH135" s="233"/>
      <c r="NI135" s="233"/>
      <c r="NJ135" s="233"/>
      <c r="NK135" s="233"/>
      <c r="NL135" s="233"/>
      <c r="NM135" s="233"/>
      <c r="NN135" s="233"/>
      <c r="NO135" s="233"/>
      <c r="NP135" s="233"/>
      <c r="NQ135" s="233"/>
      <c r="NR135" s="233"/>
      <c r="NS135" s="233"/>
      <c r="NT135" s="233"/>
      <c r="NU135" s="233"/>
      <c r="NV135" s="233"/>
      <c r="NW135" s="233"/>
      <c r="NX135" s="233"/>
      <c r="NY135" s="233"/>
      <c r="NZ135" s="233"/>
      <c r="OA135" s="233"/>
      <c r="OB135" s="233"/>
      <c r="OC135" s="233"/>
      <c r="OD135" s="233"/>
      <c r="OE135" s="233"/>
      <c r="OF135" s="233"/>
      <c r="OG135" s="233"/>
      <c r="OH135" s="233"/>
      <c r="OI135" s="233"/>
      <c r="OJ135" s="233"/>
      <c r="OK135" s="233"/>
      <c r="OL135" s="233"/>
      <c r="OM135" s="233"/>
      <c r="ON135" s="233"/>
      <c r="OO135" s="233"/>
      <c r="OP135" s="233"/>
      <c r="OQ135" s="233"/>
      <c r="OR135" s="233"/>
      <c r="OS135" s="233"/>
      <c r="OT135" s="233"/>
      <c r="OU135" s="233"/>
      <c r="OV135" s="233"/>
      <c r="OW135" s="233"/>
      <c r="OX135" s="233"/>
      <c r="OY135" s="233"/>
      <c r="OZ135" s="233"/>
      <c r="PA135" s="233"/>
      <c r="PB135" s="233"/>
      <c r="PC135" s="233"/>
      <c r="PD135" s="233"/>
      <c r="PE135" s="233"/>
      <c r="PF135" s="233"/>
      <c r="PG135" s="233"/>
      <c r="PH135" s="233"/>
      <c r="PI135" s="233"/>
      <c r="PJ135" s="233"/>
      <c r="PK135" s="233"/>
      <c r="PL135" s="233"/>
      <c r="PM135" s="233"/>
      <c r="PN135" s="233"/>
      <c r="PO135" s="233"/>
      <c r="PP135" s="233"/>
      <c r="PQ135" s="233"/>
      <c r="PR135" s="233"/>
      <c r="PS135" s="233"/>
      <c r="PT135" s="233"/>
      <c r="PU135" s="233"/>
      <c r="PV135" s="233"/>
      <c r="PW135" s="233"/>
      <c r="PX135" s="233"/>
      <c r="PY135" s="233"/>
      <c r="PZ135" s="233"/>
      <c r="QA135" s="233"/>
      <c r="QB135" s="233"/>
      <c r="QC135" s="233"/>
      <c r="QD135" s="233"/>
      <c r="QE135" s="233"/>
      <c r="QF135" s="233"/>
      <c r="QG135" s="233"/>
      <c r="QH135" s="233"/>
      <c r="QI135" s="233"/>
      <c r="QJ135" s="233"/>
      <c r="QK135" s="233"/>
      <c r="QL135" s="233"/>
      <c r="QM135" s="233"/>
      <c r="QN135" s="233"/>
      <c r="QO135" s="233"/>
      <c r="QP135" s="233"/>
      <c r="QQ135" s="233"/>
      <c r="QR135" s="233"/>
      <c r="QS135" s="233"/>
      <c r="QT135" s="233"/>
      <c r="QU135" s="233"/>
      <c r="QV135" s="233"/>
      <c r="QW135" s="233"/>
      <c r="QX135" s="233"/>
      <c r="QY135" s="233"/>
      <c r="QZ135" s="233"/>
      <c r="RA135" s="233"/>
      <c r="RB135" s="233"/>
      <c r="RC135" s="233"/>
      <c r="RD135" s="233"/>
      <c r="RE135" s="233"/>
      <c r="RF135" s="233"/>
      <c r="RG135" s="233"/>
      <c r="RH135" s="233"/>
      <c r="RI135" s="233"/>
      <c r="RJ135" s="233"/>
      <c r="RK135" s="233"/>
      <c r="RL135" s="233"/>
      <c r="RM135" s="233"/>
      <c r="RN135" s="233"/>
      <c r="RO135" s="233"/>
      <c r="RP135" s="233"/>
      <c r="RQ135" s="233"/>
      <c r="RR135" s="233"/>
      <c r="RS135" s="233"/>
      <c r="RT135" s="233"/>
      <c r="RU135" s="233"/>
      <c r="RV135" s="233"/>
      <c r="RW135" s="233"/>
      <c r="RX135" s="233"/>
      <c r="RY135" s="233"/>
      <c r="RZ135" s="233"/>
      <c r="SA135" s="233"/>
      <c r="SB135" s="233"/>
      <c r="SC135" s="233"/>
      <c r="SD135" s="233"/>
      <c r="SE135" s="233"/>
      <c r="SF135" s="233"/>
      <c r="SG135" s="233"/>
      <c r="SH135" s="233"/>
      <c r="SI135" s="233"/>
      <c r="SJ135" s="233"/>
      <c r="SK135" s="233"/>
      <c r="SL135" s="233"/>
      <c r="SM135" s="233"/>
      <c r="SN135" s="233"/>
      <c r="SO135" s="233"/>
      <c r="SP135" s="233"/>
      <c r="SQ135" s="233"/>
      <c r="SR135" s="233"/>
      <c r="SS135" s="233"/>
      <c r="ST135" s="233"/>
      <c r="SU135" s="233"/>
      <c r="SV135" s="233"/>
      <c r="SW135" s="233"/>
      <c r="SX135" s="233"/>
      <c r="SY135" s="233"/>
      <c r="SZ135" s="233"/>
      <c r="TA135" s="233"/>
      <c r="TB135" s="233"/>
      <c r="TC135" s="233"/>
      <c r="TD135" s="233"/>
      <c r="TE135" s="233"/>
      <c r="TF135" s="233"/>
      <c r="TG135" s="233"/>
      <c r="TH135" s="233"/>
      <c r="TI135" s="233"/>
      <c r="TJ135" s="233"/>
      <c r="TK135" s="233"/>
      <c r="TL135" s="233"/>
      <c r="TM135" s="233"/>
      <c r="TN135" s="233"/>
      <c r="TO135" s="233"/>
      <c r="TP135" s="233"/>
      <c r="TQ135" s="233"/>
      <c r="TR135" s="233"/>
      <c r="TS135" s="233"/>
      <c r="TT135" s="233"/>
      <c r="TU135" s="233"/>
      <c r="TV135" s="233"/>
      <c r="TW135" s="233"/>
      <c r="TX135" s="233"/>
      <c r="TY135" s="233"/>
      <c r="TZ135" s="233"/>
      <c r="UA135" s="233"/>
      <c r="UB135" s="233"/>
      <c r="UC135" s="233"/>
      <c r="UD135" s="233"/>
      <c r="UE135" s="233"/>
      <c r="UF135" s="233"/>
      <c r="UG135" s="233"/>
      <c r="UH135" s="233"/>
      <c r="UI135" s="233"/>
      <c r="UJ135" s="233"/>
      <c r="UK135" s="233"/>
      <c r="UL135" s="233"/>
      <c r="UM135" s="233"/>
      <c r="UN135" s="233"/>
      <c r="UO135" s="233"/>
      <c r="UP135" s="233"/>
      <c r="UQ135" s="233"/>
      <c r="UR135" s="233"/>
      <c r="US135" s="233"/>
      <c r="UT135" s="233"/>
      <c r="UU135" s="233"/>
      <c r="UV135" s="233"/>
      <c r="UW135" s="233"/>
      <c r="UX135" s="233"/>
      <c r="UY135" s="233"/>
      <c r="UZ135" s="233"/>
      <c r="VA135" s="233"/>
      <c r="VB135" s="233"/>
      <c r="VC135" s="233"/>
      <c r="VD135" s="233"/>
      <c r="VE135" s="233"/>
      <c r="VF135" s="233"/>
      <c r="VG135" s="233"/>
      <c r="VH135" s="233"/>
      <c r="VI135" s="233"/>
      <c r="VJ135" s="233"/>
      <c r="VK135" s="233"/>
      <c r="VL135" s="233"/>
      <c r="VM135" s="233"/>
      <c r="VN135" s="233"/>
      <c r="VO135" s="233"/>
      <c r="VP135" s="233"/>
      <c r="VQ135" s="233"/>
      <c r="VR135" s="233"/>
      <c r="VS135" s="233"/>
      <c r="VT135" s="233"/>
      <c r="VU135" s="233"/>
      <c r="VV135" s="233"/>
      <c r="VW135" s="233"/>
      <c r="VX135" s="233"/>
      <c r="VY135" s="233"/>
      <c r="VZ135" s="233"/>
      <c r="WA135" s="233"/>
      <c r="WB135" s="233"/>
      <c r="WC135" s="233"/>
      <c r="WD135" s="233"/>
      <c r="WE135" s="233"/>
      <c r="WF135" s="233"/>
      <c r="WG135" s="233"/>
      <c r="WH135" s="233"/>
      <c r="WI135" s="233"/>
      <c r="WJ135" s="233"/>
      <c r="WK135" s="233"/>
      <c r="WL135" s="233"/>
      <c r="WM135" s="233"/>
      <c r="WN135" s="233"/>
      <c r="WO135" s="233"/>
      <c r="WP135" s="233"/>
      <c r="WQ135" s="233"/>
      <c r="WR135" s="233"/>
      <c r="WS135" s="233"/>
      <c r="WT135" s="233"/>
      <c r="WU135" s="233"/>
      <c r="WV135" s="233"/>
      <c r="WW135" s="233"/>
      <c r="WX135" s="233"/>
      <c r="WY135" s="233"/>
      <c r="WZ135" s="233"/>
      <c r="XA135" s="233"/>
      <c r="XB135" s="233"/>
      <c r="XC135" s="233"/>
      <c r="XD135" s="233"/>
      <c r="XE135" s="233"/>
      <c r="XF135" s="233"/>
      <c r="XG135" s="233"/>
      <c r="XH135" s="233"/>
      <c r="XI135" s="233"/>
      <c r="XJ135" s="233"/>
      <c r="XK135" s="233"/>
      <c r="XL135" s="233"/>
      <c r="XM135" s="233"/>
      <c r="XN135" s="233"/>
      <c r="XO135" s="233"/>
      <c r="XP135" s="233"/>
      <c r="XQ135" s="233"/>
      <c r="XR135" s="233"/>
      <c r="XS135" s="233"/>
      <c r="XT135" s="233"/>
      <c r="XU135" s="233"/>
      <c r="XV135" s="233"/>
      <c r="XW135" s="233"/>
      <c r="XX135" s="233"/>
      <c r="XY135" s="233"/>
      <c r="XZ135" s="233"/>
      <c r="YA135" s="233"/>
      <c r="YB135" s="233"/>
      <c r="YC135" s="233"/>
      <c r="YD135" s="233"/>
      <c r="YE135" s="233"/>
      <c r="YF135" s="233"/>
      <c r="YG135" s="233"/>
      <c r="YH135" s="233"/>
      <c r="YI135" s="233"/>
      <c r="YJ135" s="233"/>
      <c r="YK135" s="233"/>
      <c r="YL135" s="233"/>
      <c r="YM135" s="233"/>
      <c r="YN135" s="233"/>
      <c r="YO135" s="233"/>
      <c r="YP135" s="233"/>
      <c r="YQ135" s="233"/>
      <c r="YR135" s="233"/>
      <c r="YS135" s="233"/>
      <c r="YT135" s="233"/>
      <c r="YU135" s="233"/>
      <c r="YV135" s="233"/>
      <c r="YW135" s="233"/>
      <c r="YX135" s="233"/>
      <c r="YY135" s="233"/>
      <c r="YZ135" s="233"/>
      <c r="ZA135" s="233"/>
      <c r="ZB135" s="233"/>
      <c r="ZC135" s="233"/>
      <c r="ZD135" s="233"/>
      <c r="ZE135" s="233"/>
      <c r="ZF135" s="233"/>
      <c r="ZG135" s="233"/>
      <c r="ZH135" s="233"/>
      <c r="ZI135" s="233"/>
      <c r="ZJ135" s="233"/>
      <c r="ZK135" s="233"/>
      <c r="ZL135" s="233"/>
      <c r="ZM135" s="233"/>
      <c r="ZN135" s="233"/>
      <c r="ZO135" s="233"/>
      <c r="ZP135" s="233"/>
      <c r="ZQ135" s="233"/>
      <c r="ZR135" s="233"/>
      <c r="ZS135" s="233"/>
      <c r="ZT135" s="233"/>
      <c r="ZU135" s="233"/>
      <c r="ZV135" s="233"/>
      <c r="ZW135" s="233"/>
      <c r="ZX135" s="233"/>
      <c r="ZY135" s="233"/>
      <c r="ZZ135" s="233"/>
      <c r="AAA135" s="233"/>
      <c r="AAB135" s="233"/>
      <c r="AAC135" s="233"/>
      <c r="AAD135" s="233"/>
      <c r="AAE135" s="233"/>
      <c r="AAF135" s="233"/>
      <c r="AAG135" s="233"/>
      <c r="AAH135" s="233"/>
      <c r="AAI135" s="233"/>
      <c r="AAJ135" s="233"/>
      <c r="AAK135" s="233"/>
      <c r="AAL135" s="233"/>
      <c r="AAM135" s="233"/>
      <c r="AAN135" s="233"/>
      <c r="AAO135" s="233"/>
      <c r="AAP135" s="233"/>
      <c r="AAQ135" s="233"/>
      <c r="AAR135" s="233"/>
      <c r="AAS135" s="233"/>
      <c r="AAT135" s="233"/>
      <c r="AAU135" s="233"/>
      <c r="AAV135" s="233"/>
      <c r="AAW135" s="233"/>
      <c r="AAX135" s="233"/>
      <c r="AAY135" s="233"/>
      <c r="AAZ135" s="233"/>
      <c r="ABA135" s="233"/>
      <c r="ABB135" s="233"/>
      <c r="ABC135" s="233"/>
      <c r="ABD135" s="233"/>
      <c r="ABE135" s="233"/>
      <c r="ABF135" s="233"/>
      <c r="ABG135" s="233"/>
      <c r="ABH135" s="233"/>
      <c r="ABI135" s="233"/>
      <c r="ABJ135" s="233"/>
      <c r="ABK135" s="233"/>
      <c r="ABL135" s="233"/>
      <c r="ABM135" s="233"/>
      <c r="ABN135" s="233"/>
      <c r="ABO135" s="233"/>
      <c r="ABP135" s="233"/>
      <c r="ABQ135" s="233"/>
      <c r="ABR135" s="233"/>
      <c r="ABS135" s="233"/>
      <c r="ABT135" s="233"/>
      <c r="ABU135" s="233"/>
      <c r="ABV135" s="233"/>
      <c r="ABW135" s="233"/>
      <c r="ABX135" s="233"/>
      <c r="ABY135" s="233"/>
      <c r="ABZ135" s="233"/>
      <c r="ACA135" s="233"/>
      <c r="ACB135" s="233"/>
      <c r="ACC135" s="233"/>
      <c r="ACD135" s="233"/>
      <c r="ACE135" s="233"/>
      <c r="ACF135" s="233"/>
      <c r="ACG135" s="233"/>
      <c r="ACH135" s="233"/>
      <c r="ACI135" s="233"/>
      <c r="ACJ135" s="233"/>
      <c r="ACK135" s="233"/>
      <c r="ACL135" s="233"/>
      <c r="ACM135" s="233"/>
      <c r="ACN135" s="233"/>
      <c r="ACO135" s="233"/>
      <c r="ACP135" s="233"/>
      <c r="ACQ135" s="233"/>
      <c r="ACR135" s="233"/>
      <c r="ACS135" s="233"/>
      <c r="ACT135" s="233"/>
      <c r="ACU135" s="233"/>
      <c r="ACV135" s="233"/>
      <c r="ACW135" s="233"/>
      <c r="ACX135" s="233"/>
      <c r="ACY135" s="233"/>
      <c r="ACZ135" s="233"/>
      <c r="ADA135" s="233"/>
      <c r="ADB135" s="233"/>
      <c r="ADC135" s="233"/>
      <c r="ADD135" s="233"/>
      <c r="ADE135" s="233"/>
      <c r="ADF135" s="233"/>
      <c r="ADG135" s="233"/>
      <c r="ADH135" s="233"/>
      <c r="ADI135" s="233"/>
      <c r="ADJ135" s="233"/>
      <c r="ADK135" s="233"/>
      <c r="ADL135" s="233"/>
      <c r="ADM135" s="233"/>
      <c r="ADN135" s="233"/>
      <c r="ADO135" s="233"/>
      <c r="ADP135" s="233"/>
      <c r="ADQ135" s="233"/>
      <c r="ADR135" s="233"/>
      <c r="ADS135" s="233"/>
      <c r="ADT135" s="233"/>
      <c r="ADU135" s="233"/>
      <c r="ADV135" s="233"/>
      <c r="ADW135" s="233"/>
      <c r="ADX135" s="233"/>
      <c r="ADY135" s="233"/>
      <c r="ADZ135" s="233"/>
      <c r="AEA135" s="233"/>
      <c r="AEB135" s="233"/>
      <c r="AEC135" s="233"/>
      <c r="AED135" s="233"/>
      <c r="AEE135" s="233"/>
      <c r="AEF135" s="233"/>
      <c r="AEG135" s="233"/>
      <c r="AEH135" s="233"/>
      <c r="AEI135" s="233"/>
      <c r="AEJ135" s="233"/>
      <c r="AEK135" s="233"/>
      <c r="AEL135" s="233"/>
      <c r="AEM135" s="233"/>
      <c r="AEN135" s="233"/>
      <c r="AEO135" s="233"/>
      <c r="AEP135" s="233"/>
      <c r="AEQ135" s="233"/>
      <c r="AER135" s="233"/>
      <c r="AES135" s="233"/>
      <c r="AET135" s="233"/>
      <c r="AEU135" s="233"/>
      <c r="AEV135" s="233"/>
      <c r="AEW135" s="233"/>
      <c r="AEX135" s="233"/>
      <c r="AEY135" s="233"/>
      <c r="AEZ135" s="233"/>
      <c r="AFA135" s="233"/>
      <c r="AFB135" s="233"/>
      <c r="AFC135" s="233"/>
      <c r="AFD135" s="233"/>
      <c r="AFE135" s="233"/>
      <c r="AFF135" s="233"/>
      <c r="AFG135" s="233"/>
      <c r="AFH135" s="233"/>
      <c r="AFI135" s="233"/>
      <c r="AFJ135" s="233"/>
      <c r="AFK135" s="233"/>
      <c r="AFL135" s="233"/>
      <c r="AFM135" s="233"/>
      <c r="AFN135" s="233"/>
      <c r="AFO135" s="233"/>
      <c r="AFP135" s="233"/>
      <c r="AFQ135" s="233"/>
      <c r="AFR135" s="233"/>
      <c r="AFS135" s="233"/>
      <c r="AFT135" s="233"/>
      <c r="AFU135" s="233"/>
      <c r="AFV135" s="233"/>
      <c r="AFW135" s="233"/>
      <c r="AFX135" s="233"/>
      <c r="AFY135" s="233"/>
      <c r="AFZ135" s="233"/>
      <c r="AGA135" s="233"/>
      <c r="AGB135" s="233"/>
      <c r="AGC135" s="233"/>
      <c r="AGD135" s="233"/>
      <c r="AGE135" s="233"/>
      <c r="AGF135" s="233"/>
      <c r="AGG135" s="233"/>
      <c r="AGH135" s="233"/>
      <c r="AGI135" s="233"/>
      <c r="AGJ135" s="233"/>
      <c r="AGK135" s="233"/>
      <c r="AGL135" s="233"/>
      <c r="AGM135" s="233"/>
      <c r="AGN135" s="233"/>
      <c r="AGO135" s="233"/>
      <c r="AGP135" s="233"/>
      <c r="AGQ135" s="233"/>
      <c r="AGR135" s="233"/>
      <c r="AGS135" s="233"/>
      <c r="AGT135" s="233"/>
      <c r="AGU135" s="233"/>
      <c r="AGV135" s="233"/>
      <c r="AGW135" s="233"/>
      <c r="AGX135" s="233"/>
      <c r="AGY135" s="233"/>
      <c r="AGZ135" s="233"/>
      <c r="AHA135" s="233"/>
      <c r="AHB135" s="233"/>
      <c r="AHC135" s="233"/>
      <c r="AHD135" s="233"/>
      <c r="AHE135" s="233"/>
      <c r="AHF135" s="233"/>
      <c r="AHG135" s="233"/>
      <c r="AHH135" s="233"/>
      <c r="AHI135" s="233"/>
      <c r="AHJ135" s="233"/>
      <c r="AHK135" s="233"/>
      <c r="AHL135" s="233"/>
      <c r="AHM135" s="233"/>
      <c r="AHN135" s="233"/>
      <c r="AHO135" s="233"/>
      <c r="AHP135" s="233"/>
      <c r="AHQ135" s="233"/>
      <c r="AHR135" s="233"/>
      <c r="AHS135" s="233"/>
      <c r="AHT135" s="233"/>
      <c r="AHU135" s="233"/>
      <c r="AHV135" s="233"/>
      <c r="AHW135" s="233"/>
      <c r="AHX135" s="233"/>
      <c r="AHY135" s="233"/>
      <c r="AHZ135" s="233"/>
      <c r="AIA135" s="233"/>
      <c r="AIB135" s="233"/>
      <c r="AIC135" s="233"/>
      <c r="AID135" s="233"/>
      <c r="AIE135" s="233"/>
      <c r="AIF135" s="233"/>
      <c r="AIG135" s="233"/>
      <c r="AIH135" s="233"/>
      <c r="AII135" s="233"/>
      <c r="AIJ135" s="233"/>
      <c r="AIK135" s="233"/>
      <c r="AIL135" s="233"/>
      <c r="AIM135" s="233"/>
      <c r="AIN135" s="233"/>
      <c r="AIO135" s="233"/>
      <c r="AIP135" s="233"/>
      <c r="AIQ135" s="233"/>
      <c r="AIR135" s="233"/>
      <c r="AIS135" s="233"/>
      <c r="AIT135" s="233"/>
      <c r="AIU135" s="233"/>
      <c r="AIV135" s="233"/>
      <c r="AIW135" s="233"/>
      <c r="AIX135" s="233"/>
      <c r="AIY135" s="233"/>
      <c r="AIZ135" s="233"/>
      <c r="AJA135" s="233"/>
      <c r="AJB135" s="233"/>
      <c r="AJC135" s="233"/>
      <c r="AJD135" s="233"/>
      <c r="AJE135" s="233"/>
      <c r="AJF135" s="233"/>
      <c r="AJG135" s="233"/>
      <c r="AJH135" s="233"/>
      <c r="AJI135" s="233"/>
      <c r="AJJ135" s="233"/>
      <c r="AJK135" s="233"/>
      <c r="AJL135" s="233"/>
      <c r="AJM135" s="233"/>
      <c r="AJN135" s="233"/>
      <c r="AJO135" s="233"/>
      <c r="AJP135" s="233"/>
      <c r="AJQ135" s="233"/>
      <c r="AJR135" s="233"/>
      <c r="AJS135" s="233"/>
      <c r="AJT135" s="233"/>
      <c r="AJU135" s="233"/>
      <c r="AJV135" s="233"/>
      <c r="AJW135" s="233"/>
      <c r="AJX135" s="233"/>
      <c r="AJY135" s="233"/>
      <c r="AJZ135" s="233"/>
      <c r="AKA135" s="233"/>
      <c r="AKB135" s="233"/>
      <c r="AKC135" s="233"/>
      <c r="AKD135" s="233"/>
      <c r="AKE135" s="233"/>
      <c r="AKF135" s="233"/>
      <c r="AKG135" s="233"/>
      <c r="AKH135" s="233"/>
      <c r="AKI135" s="233"/>
      <c r="AKJ135" s="233"/>
      <c r="AKK135" s="233"/>
      <c r="AKL135" s="233"/>
      <c r="AKM135" s="233"/>
      <c r="AKN135" s="233"/>
      <c r="AKO135" s="233"/>
      <c r="AKP135" s="233"/>
      <c r="AKQ135" s="233"/>
      <c r="AKR135" s="233"/>
      <c r="AKS135" s="233"/>
      <c r="AKT135" s="233"/>
      <c r="AKU135" s="233"/>
      <c r="AKV135" s="233"/>
      <c r="AKW135" s="233"/>
      <c r="AKX135" s="233"/>
      <c r="AKY135" s="233"/>
      <c r="AKZ135" s="233"/>
      <c r="ALA135" s="233"/>
      <c r="ALB135" s="233"/>
      <c r="ALC135" s="233"/>
      <c r="ALD135" s="233"/>
      <c r="ALE135" s="233"/>
      <c r="ALF135" s="233"/>
      <c r="ALG135" s="233"/>
      <c r="ALH135" s="233"/>
      <c r="ALI135" s="233"/>
      <c r="ALJ135" s="233"/>
      <c r="ALK135" s="233"/>
      <c r="ALL135" s="233"/>
      <c r="ALM135" s="233"/>
      <c r="ALN135" s="233"/>
      <c r="ALO135" s="233"/>
      <c r="ALP135" s="233"/>
      <c r="ALQ135" s="233"/>
      <c r="ALR135" s="233"/>
      <c r="ALS135" s="233"/>
    </row>
    <row r="136" spans="1:1007" x14ac:dyDescent="0.2">
      <c r="A136" s="398">
        <v>20</v>
      </c>
      <c r="B136" s="749" t="s">
        <v>315</v>
      </c>
      <c r="C136" s="762"/>
      <c r="D136" s="400">
        <f t="shared" si="12"/>
        <v>0</v>
      </c>
      <c r="E136" s="753"/>
      <c r="F136" s="360">
        <f t="shared" si="16"/>
        <v>0</v>
      </c>
      <c r="G136" s="360">
        <f t="shared" si="17"/>
        <v>0</v>
      </c>
      <c r="H136" s="362">
        <f t="shared" si="15"/>
        <v>0</v>
      </c>
      <c r="I136" s="233"/>
      <c r="J136" s="233"/>
      <c r="K136" s="233"/>
      <c r="L136" s="233"/>
      <c r="M136" s="233"/>
      <c r="N136" s="233"/>
      <c r="O136" s="233"/>
      <c r="P136" s="233"/>
      <c r="Q136" s="233"/>
      <c r="R136" s="233"/>
      <c r="S136" s="233"/>
      <c r="T136" s="233"/>
      <c r="U136" s="233"/>
      <c r="V136" s="233"/>
      <c r="W136" s="233"/>
      <c r="X136" s="233"/>
      <c r="Y136" s="233"/>
      <c r="Z136" s="233"/>
      <c r="AA136" s="233"/>
      <c r="AB136" s="233"/>
      <c r="AC136" s="233"/>
      <c r="AD136" s="233"/>
      <c r="AE136" s="233"/>
      <c r="AF136" s="233"/>
      <c r="AG136" s="233"/>
      <c r="AH136" s="233"/>
      <c r="AI136" s="233"/>
      <c r="AJ136" s="233"/>
      <c r="AK136" s="233"/>
      <c r="AL136" s="233"/>
      <c r="AM136" s="233"/>
      <c r="AN136" s="233"/>
      <c r="AO136" s="233"/>
      <c r="AP136" s="233"/>
      <c r="AQ136" s="233"/>
      <c r="AR136" s="233"/>
      <c r="AS136" s="233"/>
      <c r="AT136" s="233"/>
      <c r="AU136" s="233"/>
      <c r="AV136" s="233"/>
      <c r="AW136" s="233"/>
      <c r="AX136" s="233"/>
      <c r="AY136" s="233"/>
      <c r="AZ136" s="233"/>
      <c r="BA136" s="233"/>
      <c r="BB136" s="233"/>
      <c r="BC136" s="233"/>
      <c r="BD136" s="233"/>
      <c r="BE136" s="233"/>
      <c r="BF136" s="233"/>
      <c r="BG136" s="233"/>
      <c r="BH136" s="233"/>
      <c r="BI136" s="233"/>
      <c r="BJ136" s="233"/>
      <c r="BK136" s="233"/>
      <c r="BL136" s="233"/>
      <c r="BM136" s="233"/>
      <c r="BN136" s="233"/>
      <c r="BO136" s="233"/>
      <c r="BP136" s="233"/>
      <c r="BQ136" s="233"/>
      <c r="BR136" s="233"/>
      <c r="BS136" s="233"/>
      <c r="BT136" s="233"/>
      <c r="BU136" s="233"/>
      <c r="BV136" s="233"/>
      <c r="BW136" s="233"/>
      <c r="BX136" s="233"/>
      <c r="BY136" s="233"/>
      <c r="BZ136" s="233"/>
      <c r="CA136" s="233"/>
      <c r="CB136" s="233"/>
      <c r="CC136" s="233"/>
      <c r="CD136" s="233"/>
      <c r="CE136" s="233"/>
      <c r="CF136" s="233"/>
      <c r="CG136" s="233"/>
      <c r="CH136" s="233"/>
      <c r="CI136" s="233"/>
      <c r="CJ136" s="233"/>
      <c r="CK136" s="233"/>
      <c r="CL136" s="233"/>
      <c r="CM136" s="233"/>
      <c r="CN136" s="233"/>
      <c r="CO136" s="233"/>
      <c r="CP136" s="233"/>
      <c r="CQ136" s="233"/>
      <c r="CR136" s="233"/>
      <c r="CS136" s="233"/>
      <c r="CT136" s="233"/>
      <c r="CU136" s="233"/>
      <c r="CV136" s="233"/>
      <c r="CW136" s="233"/>
      <c r="CX136" s="233"/>
      <c r="CY136" s="233"/>
      <c r="CZ136" s="233"/>
      <c r="DA136" s="233"/>
      <c r="DB136" s="233"/>
      <c r="DC136" s="233"/>
      <c r="DD136" s="233"/>
      <c r="DE136" s="233"/>
      <c r="DF136" s="233"/>
      <c r="DG136" s="233"/>
      <c r="DH136" s="233"/>
      <c r="DI136" s="233"/>
      <c r="DJ136" s="233"/>
      <c r="DK136" s="233"/>
      <c r="DL136" s="233"/>
      <c r="DM136" s="233"/>
      <c r="DN136" s="233"/>
      <c r="DO136" s="233"/>
      <c r="DP136" s="233"/>
      <c r="DQ136" s="233"/>
      <c r="DR136" s="233"/>
      <c r="DS136" s="233"/>
      <c r="DT136" s="233"/>
      <c r="DU136" s="233"/>
      <c r="DV136" s="233"/>
      <c r="DW136" s="233"/>
      <c r="DX136" s="233"/>
      <c r="DY136" s="233"/>
      <c r="DZ136" s="233"/>
      <c r="EA136" s="233"/>
      <c r="EB136" s="233"/>
      <c r="EC136" s="233"/>
      <c r="ED136" s="233"/>
      <c r="EE136" s="233"/>
      <c r="EF136" s="233"/>
      <c r="EG136" s="233"/>
      <c r="EH136" s="233"/>
      <c r="EI136" s="233"/>
      <c r="EJ136" s="233"/>
      <c r="EK136" s="233"/>
      <c r="EL136" s="233"/>
      <c r="EM136" s="233"/>
      <c r="EN136" s="233"/>
      <c r="EO136" s="233"/>
      <c r="EP136" s="233"/>
      <c r="EQ136" s="233"/>
      <c r="ER136" s="233"/>
      <c r="ES136" s="233"/>
      <c r="ET136" s="233"/>
      <c r="EU136" s="233"/>
      <c r="EV136" s="233"/>
      <c r="EW136" s="233"/>
      <c r="EX136" s="233"/>
      <c r="EY136" s="233"/>
      <c r="EZ136" s="233"/>
      <c r="FA136" s="233"/>
      <c r="FB136" s="233"/>
      <c r="FC136" s="233"/>
      <c r="FD136" s="233"/>
      <c r="FE136" s="233"/>
      <c r="FF136" s="233"/>
      <c r="FG136" s="233"/>
      <c r="FH136" s="233"/>
      <c r="FI136" s="233"/>
      <c r="FJ136" s="233"/>
      <c r="FK136" s="233"/>
      <c r="FL136" s="233"/>
      <c r="FM136" s="233"/>
      <c r="FN136" s="233"/>
      <c r="FO136" s="233"/>
      <c r="FP136" s="233"/>
      <c r="FQ136" s="233"/>
      <c r="FR136" s="233"/>
      <c r="FS136" s="233"/>
      <c r="FT136" s="233"/>
      <c r="FU136" s="233"/>
      <c r="FV136" s="233"/>
      <c r="FW136" s="233"/>
      <c r="FX136" s="233"/>
      <c r="FY136" s="233"/>
      <c r="FZ136" s="233"/>
      <c r="GA136" s="233"/>
      <c r="GB136" s="233"/>
      <c r="GC136" s="233"/>
      <c r="GD136" s="233"/>
      <c r="GE136" s="233"/>
      <c r="GF136" s="233"/>
      <c r="GG136" s="233"/>
      <c r="GH136" s="233"/>
      <c r="GI136" s="233"/>
      <c r="GJ136" s="233"/>
      <c r="GK136" s="233"/>
      <c r="GL136" s="233"/>
      <c r="GM136" s="233"/>
      <c r="GN136" s="233"/>
      <c r="GO136" s="233"/>
      <c r="GP136" s="233"/>
      <c r="GQ136" s="233"/>
      <c r="GR136" s="233"/>
      <c r="GS136" s="233"/>
      <c r="GT136" s="233"/>
      <c r="GU136" s="233"/>
      <c r="GV136" s="233"/>
      <c r="GW136" s="233"/>
      <c r="GX136" s="233"/>
      <c r="GY136" s="233"/>
      <c r="GZ136" s="233"/>
      <c r="HA136" s="233"/>
      <c r="HB136" s="233"/>
      <c r="HC136" s="233"/>
      <c r="HD136" s="233"/>
      <c r="HE136" s="233"/>
      <c r="HF136" s="233"/>
      <c r="HG136" s="233"/>
      <c r="HH136" s="233"/>
      <c r="HI136" s="233"/>
      <c r="HJ136" s="233"/>
      <c r="HK136" s="233"/>
      <c r="HL136" s="233"/>
      <c r="HM136" s="233"/>
      <c r="HN136" s="233"/>
      <c r="HO136" s="233"/>
      <c r="HP136" s="233"/>
      <c r="HQ136" s="233"/>
      <c r="HR136" s="233"/>
      <c r="HS136" s="233"/>
      <c r="HT136" s="233"/>
      <c r="HU136" s="233"/>
      <c r="HV136" s="233"/>
      <c r="HW136" s="233"/>
      <c r="HX136" s="233"/>
      <c r="HY136" s="233"/>
      <c r="HZ136" s="233"/>
      <c r="IA136" s="233"/>
      <c r="IB136" s="233"/>
      <c r="IC136" s="233"/>
      <c r="ID136" s="233"/>
      <c r="IE136" s="233"/>
      <c r="IF136" s="233"/>
      <c r="IG136" s="233"/>
      <c r="IH136" s="233"/>
      <c r="II136" s="233"/>
      <c r="IJ136" s="233"/>
      <c r="IK136" s="233"/>
      <c r="IL136" s="233"/>
      <c r="IM136" s="233"/>
      <c r="IN136" s="233"/>
      <c r="IO136" s="233"/>
      <c r="IP136" s="233"/>
      <c r="IQ136" s="233"/>
      <c r="IR136" s="233"/>
      <c r="IS136" s="233"/>
      <c r="IT136" s="233"/>
      <c r="IU136" s="233"/>
      <c r="IV136" s="233"/>
      <c r="IW136" s="233"/>
      <c r="IX136" s="233"/>
      <c r="IY136" s="233"/>
      <c r="IZ136" s="233"/>
      <c r="JA136" s="233"/>
      <c r="JB136" s="233"/>
      <c r="JC136" s="233"/>
      <c r="JD136" s="233"/>
      <c r="JE136" s="233"/>
      <c r="JF136" s="233"/>
      <c r="JG136" s="233"/>
      <c r="JH136" s="233"/>
      <c r="JI136" s="233"/>
      <c r="JJ136" s="233"/>
      <c r="JK136" s="233"/>
      <c r="JL136" s="233"/>
      <c r="JM136" s="233"/>
      <c r="JN136" s="233"/>
      <c r="JO136" s="233"/>
      <c r="JP136" s="233"/>
      <c r="JQ136" s="233"/>
      <c r="JR136" s="233"/>
      <c r="JS136" s="233"/>
      <c r="JT136" s="233"/>
      <c r="JU136" s="233"/>
      <c r="JV136" s="233"/>
      <c r="JW136" s="233"/>
      <c r="JX136" s="233"/>
      <c r="JY136" s="233"/>
      <c r="JZ136" s="233"/>
      <c r="KA136" s="233"/>
      <c r="KB136" s="233"/>
      <c r="KC136" s="233"/>
      <c r="KD136" s="233"/>
      <c r="KE136" s="233"/>
      <c r="KF136" s="233"/>
      <c r="KG136" s="233"/>
      <c r="KH136" s="233"/>
      <c r="KI136" s="233"/>
      <c r="KJ136" s="233"/>
      <c r="KK136" s="233"/>
      <c r="KL136" s="233"/>
      <c r="KM136" s="233"/>
      <c r="KN136" s="233"/>
      <c r="KO136" s="233"/>
      <c r="KP136" s="233"/>
      <c r="KQ136" s="233"/>
      <c r="KR136" s="233"/>
      <c r="KS136" s="233"/>
      <c r="KT136" s="233"/>
      <c r="KU136" s="233"/>
      <c r="KV136" s="233"/>
      <c r="KW136" s="233"/>
      <c r="KX136" s="233"/>
      <c r="KY136" s="233"/>
      <c r="KZ136" s="233"/>
      <c r="LA136" s="233"/>
      <c r="LB136" s="233"/>
      <c r="LC136" s="233"/>
      <c r="LD136" s="233"/>
      <c r="LE136" s="233"/>
      <c r="LF136" s="233"/>
      <c r="LG136" s="233"/>
      <c r="LH136" s="233"/>
      <c r="LI136" s="233"/>
      <c r="LJ136" s="233"/>
      <c r="LK136" s="233"/>
      <c r="LL136" s="233"/>
      <c r="LM136" s="233"/>
      <c r="LN136" s="233"/>
      <c r="LO136" s="233"/>
      <c r="LP136" s="233"/>
      <c r="LQ136" s="233"/>
      <c r="LR136" s="233"/>
      <c r="LS136" s="233"/>
      <c r="LT136" s="233"/>
      <c r="LU136" s="233"/>
      <c r="LV136" s="233"/>
      <c r="LW136" s="233"/>
      <c r="LX136" s="233"/>
      <c r="LY136" s="233"/>
      <c r="LZ136" s="233"/>
      <c r="MA136" s="233"/>
      <c r="MB136" s="233"/>
      <c r="MC136" s="233"/>
      <c r="MD136" s="233"/>
      <c r="ME136" s="233"/>
      <c r="MF136" s="233"/>
      <c r="MG136" s="233"/>
      <c r="MH136" s="233"/>
      <c r="MI136" s="233"/>
      <c r="MJ136" s="233"/>
      <c r="MK136" s="233"/>
      <c r="ML136" s="233"/>
      <c r="MM136" s="233"/>
      <c r="MN136" s="233"/>
      <c r="MO136" s="233"/>
      <c r="MP136" s="233"/>
      <c r="MQ136" s="233"/>
      <c r="MR136" s="233"/>
      <c r="MS136" s="233"/>
      <c r="MT136" s="233"/>
      <c r="MU136" s="233"/>
      <c r="MV136" s="233"/>
      <c r="MW136" s="233"/>
      <c r="MX136" s="233"/>
      <c r="MY136" s="233"/>
      <c r="MZ136" s="233"/>
      <c r="NA136" s="233"/>
      <c r="NB136" s="233"/>
      <c r="NC136" s="233"/>
      <c r="ND136" s="233"/>
      <c r="NE136" s="233"/>
      <c r="NF136" s="233"/>
      <c r="NG136" s="233"/>
      <c r="NH136" s="233"/>
      <c r="NI136" s="233"/>
      <c r="NJ136" s="233"/>
      <c r="NK136" s="233"/>
      <c r="NL136" s="233"/>
      <c r="NM136" s="233"/>
      <c r="NN136" s="233"/>
      <c r="NO136" s="233"/>
      <c r="NP136" s="233"/>
      <c r="NQ136" s="233"/>
      <c r="NR136" s="233"/>
      <c r="NS136" s="233"/>
      <c r="NT136" s="233"/>
      <c r="NU136" s="233"/>
      <c r="NV136" s="233"/>
      <c r="NW136" s="233"/>
      <c r="NX136" s="233"/>
      <c r="NY136" s="233"/>
      <c r="NZ136" s="233"/>
      <c r="OA136" s="233"/>
      <c r="OB136" s="233"/>
      <c r="OC136" s="233"/>
      <c r="OD136" s="233"/>
      <c r="OE136" s="233"/>
      <c r="OF136" s="233"/>
      <c r="OG136" s="233"/>
      <c r="OH136" s="233"/>
      <c r="OI136" s="233"/>
      <c r="OJ136" s="233"/>
      <c r="OK136" s="233"/>
      <c r="OL136" s="233"/>
      <c r="OM136" s="233"/>
      <c r="ON136" s="233"/>
      <c r="OO136" s="233"/>
      <c r="OP136" s="233"/>
      <c r="OQ136" s="233"/>
      <c r="OR136" s="233"/>
      <c r="OS136" s="233"/>
      <c r="OT136" s="233"/>
      <c r="OU136" s="233"/>
      <c r="OV136" s="233"/>
      <c r="OW136" s="233"/>
      <c r="OX136" s="233"/>
      <c r="OY136" s="233"/>
      <c r="OZ136" s="233"/>
      <c r="PA136" s="233"/>
      <c r="PB136" s="233"/>
      <c r="PC136" s="233"/>
      <c r="PD136" s="233"/>
      <c r="PE136" s="233"/>
      <c r="PF136" s="233"/>
      <c r="PG136" s="233"/>
      <c r="PH136" s="233"/>
      <c r="PI136" s="233"/>
      <c r="PJ136" s="233"/>
      <c r="PK136" s="233"/>
      <c r="PL136" s="233"/>
      <c r="PM136" s="233"/>
      <c r="PN136" s="233"/>
      <c r="PO136" s="233"/>
      <c r="PP136" s="233"/>
      <c r="PQ136" s="233"/>
      <c r="PR136" s="233"/>
      <c r="PS136" s="233"/>
      <c r="PT136" s="233"/>
      <c r="PU136" s="233"/>
      <c r="PV136" s="233"/>
      <c r="PW136" s="233"/>
      <c r="PX136" s="233"/>
      <c r="PY136" s="233"/>
      <c r="PZ136" s="233"/>
      <c r="QA136" s="233"/>
      <c r="QB136" s="233"/>
      <c r="QC136" s="233"/>
      <c r="QD136" s="233"/>
      <c r="QE136" s="233"/>
      <c r="QF136" s="233"/>
      <c r="QG136" s="233"/>
      <c r="QH136" s="233"/>
      <c r="QI136" s="233"/>
      <c r="QJ136" s="233"/>
      <c r="QK136" s="233"/>
      <c r="QL136" s="233"/>
      <c r="QM136" s="233"/>
      <c r="QN136" s="233"/>
      <c r="QO136" s="233"/>
      <c r="QP136" s="233"/>
      <c r="QQ136" s="233"/>
      <c r="QR136" s="233"/>
      <c r="QS136" s="233"/>
      <c r="QT136" s="233"/>
      <c r="QU136" s="233"/>
      <c r="QV136" s="233"/>
      <c r="QW136" s="233"/>
      <c r="QX136" s="233"/>
      <c r="QY136" s="233"/>
      <c r="QZ136" s="233"/>
      <c r="RA136" s="233"/>
      <c r="RB136" s="233"/>
      <c r="RC136" s="233"/>
      <c r="RD136" s="233"/>
      <c r="RE136" s="233"/>
      <c r="RF136" s="233"/>
      <c r="RG136" s="233"/>
      <c r="RH136" s="233"/>
      <c r="RI136" s="233"/>
      <c r="RJ136" s="233"/>
      <c r="RK136" s="233"/>
      <c r="RL136" s="233"/>
      <c r="RM136" s="233"/>
      <c r="RN136" s="233"/>
      <c r="RO136" s="233"/>
      <c r="RP136" s="233"/>
      <c r="RQ136" s="233"/>
      <c r="RR136" s="233"/>
      <c r="RS136" s="233"/>
      <c r="RT136" s="233"/>
      <c r="RU136" s="233"/>
      <c r="RV136" s="233"/>
      <c r="RW136" s="233"/>
      <c r="RX136" s="233"/>
      <c r="RY136" s="233"/>
      <c r="RZ136" s="233"/>
      <c r="SA136" s="233"/>
      <c r="SB136" s="233"/>
      <c r="SC136" s="233"/>
      <c r="SD136" s="233"/>
      <c r="SE136" s="233"/>
      <c r="SF136" s="233"/>
      <c r="SG136" s="233"/>
      <c r="SH136" s="233"/>
      <c r="SI136" s="233"/>
      <c r="SJ136" s="233"/>
      <c r="SK136" s="233"/>
      <c r="SL136" s="233"/>
      <c r="SM136" s="233"/>
      <c r="SN136" s="233"/>
      <c r="SO136" s="233"/>
      <c r="SP136" s="233"/>
      <c r="SQ136" s="233"/>
      <c r="SR136" s="233"/>
      <c r="SS136" s="233"/>
      <c r="ST136" s="233"/>
      <c r="SU136" s="233"/>
      <c r="SV136" s="233"/>
      <c r="SW136" s="233"/>
      <c r="SX136" s="233"/>
      <c r="SY136" s="233"/>
      <c r="SZ136" s="233"/>
      <c r="TA136" s="233"/>
      <c r="TB136" s="233"/>
      <c r="TC136" s="233"/>
      <c r="TD136" s="233"/>
      <c r="TE136" s="233"/>
      <c r="TF136" s="233"/>
      <c r="TG136" s="233"/>
      <c r="TH136" s="233"/>
      <c r="TI136" s="233"/>
      <c r="TJ136" s="233"/>
      <c r="TK136" s="233"/>
      <c r="TL136" s="233"/>
      <c r="TM136" s="233"/>
      <c r="TN136" s="233"/>
      <c r="TO136" s="233"/>
      <c r="TP136" s="233"/>
      <c r="TQ136" s="233"/>
      <c r="TR136" s="233"/>
      <c r="TS136" s="233"/>
      <c r="TT136" s="233"/>
      <c r="TU136" s="233"/>
      <c r="TV136" s="233"/>
      <c r="TW136" s="233"/>
      <c r="TX136" s="233"/>
      <c r="TY136" s="233"/>
      <c r="TZ136" s="233"/>
      <c r="UA136" s="233"/>
      <c r="UB136" s="233"/>
      <c r="UC136" s="233"/>
      <c r="UD136" s="233"/>
      <c r="UE136" s="233"/>
      <c r="UF136" s="233"/>
      <c r="UG136" s="233"/>
      <c r="UH136" s="233"/>
      <c r="UI136" s="233"/>
      <c r="UJ136" s="233"/>
      <c r="UK136" s="233"/>
      <c r="UL136" s="233"/>
      <c r="UM136" s="233"/>
      <c r="UN136" s="233"/>
      <c r="UO136" s="233"/>
      <c r="UP136" s="233"/>
      <c r="UQ136" s="233"/>
      <c r="UR136" s="233"/>
      <c r="US136" s="233"/>
      <c r="UT136" s="233"/>
      <c r="UU136" s="233"/>
      <c r="UV136" s="233"/>
      <c r="UW136" s="233"/>
      <c r="UX136" s="233"/>
      <c r="UY136" s="233"/>
      <c r="UZ136" s="233"/>
      <c r="VA136" s="233"/>
      <c r="VB136" s="233"/>
      <c r="VC136" s="233"/>
      <c r="VD136" s="233"/>
      <c r="VE136" s="233"/>
      <c r="VF136" s="233"/>
      <c r="VG136" s="233"/>
      <c r="VH136" s="233"/>
      <c r="VI136" s="233"/>
      <c r="VJ136" s="233"/>
      <c r="VK136" s="233"/>
      <c r="VL136" s="233"/>
      <c r="VM136" s="233"/>
      <c r="VN136" s="233"/>
      <c r="VO136" s="233"/>
      <c r="VP136" s="233"/>
      <c r="VQ136" s="233"/>
      <c r="VR136" s="233"/>
      <c r="VS136" s="233"/>
      <c r="VT136" s="233"/>
      <c r="VU136" s="233"/>
      <c r="VV136" s="233"/>
      <c r="VW136" s="233"/>
      <c r="VX136" s="233"/>
      <c r="VY136" s="233"/>
      <c r="VZ136" s="233"/>
      <c r="WA136" s="233"/>
      <c r="WB136" s="233"/>
      <c r="WC136" s="233"/>
      <c r="WD136" s="233"/>
      <c r="WE136" s="233"/>
      <c r="WF136" s="233"/>
      <c r="WG136" s="233"/>
      <c r="WH136" s="233"/>
      <c r="WI136" s="233"/>
      <c r="WJ136" s="233"/>
      <c r="WK136" s="233"/>
      <c r="WL136" s="233"/>
      <c r="WM136" s="233"/>
      <c r="WN136" s="233"/>
      <c r="WO136" s="233"/>
      <c r="WP136" s="233"/>
      <c r="WQ136" s="233"/>
      <c r="WR136" s="233"/>
      <c r="WS136" s="233"/>
      <c r="WT136" s="233"/>
      <c r="WU136" s="233"/>
      <c r="WV136" s="233"/>
      <c r="WW136" s="233"/>
      <c r="WX136" s="233"/>
      <c r="WY136" s="233"/>
      <c r="WZ136" s="233"/>
      <c r="XA136" s="233"/>
      <c r="XB136" s="233"/>
      <c r="XC136" s="233"/>
      <c r="XD136" s="233"/>
      <c r="XE136" s="233"/>
      <c r="XF136" s="233"/>
      <c r="XG136" s="233"/>
      <c r="XH136" s="233"/>
      <c r="XI136" s="233"/>
      <c r="XJ136" s="233"/>
      <c r="XK136" s="233"/>
      <c r="XL136" s="233"/>
      <c r="XM136" s="233"/>
      <c r="XN136" s="233"/>
      <c r="XO136" s="233"/>
      <c r="XP136" s="233"/>
      <c r="XQ136" s="233"/>
      <c r="XR136" s="233"/>
      <c r="XS136" s="233"/>
      <c r="XT136" s="233"/>
      <c r="XU136" s="233"/>
      <c r="XV136" s="233"/>
      <c r="XW136" s="233"/>
      <c r="XX136" s="233"/>
      <c r="XY136" s="233"/>
      <c r="XZ136" s="233"/>
      <c r="YA136" s="233"/>
      <c r="YB136" s="233"/>
      <c r="YC136" s="233"/>
      <c r="YD136" s="233"/>
      <c r="YE136" s="233"/>
      <c r="YF136" s="233"/>
      <c r="YG136" s="233"/>
      <c r="YH136" s="233"/>
      <c r="YI136" s="233"/>
      <c r="YJ136" s="233"/>
      <c r="YK136" s="233"/>
      <c r="YL136" s="233"/>
      <c r="YM136" s="233"/>
      <c r="YN136" s="233"/>
      <c r="YO136" s="233"/>
      <c r="YP136" s="233"/>
      <c r="YQ136" s="233"/>
      <c r="YR136" s="233"/>
      <c r="YS136" s="233"/>
      <c r="YT136" s="233"/>
      <c r="YU136" s="233"/>
      <c r="YV136" s="233"/>
      <c r="YW136" s="233"/>
      <c r="YX136" s="233"/>
      <c r="YY136" s="233"/>
      <c r="YZ136" s="233"/>
      <c r="ZA136" s="233"/>
      <c r="ZB136" s="233"/>
      <c r="ZC136" s="233"/>
      <c r="ZD136" s="233"/>
      <c r="ZE136" s="233"/>
      <c r="ZF136" s="233"/>
      <c r="ZG136" s="233"/>
      <c r="ZH136" s="233"/>
      <c r="ZI136" s="233"/>
      <c r="ZJ136" s="233"/>
      <c r="ZK136" s="233"/>
      <c r="ZL136" s="233"/>
      <c r="ZM136" s="233"/>
      <c r="ZN136" s="233"/>
      <c r="ZO136" s="233"/>
      <c r="ZP136" s="233"/>
      <c r="ZQ136" s="233"/>
      <c r="ZR136" s="233"/>
      <c r="ZS136" s="233"/>
      <c r="ZT136" s="233"/>
      <c r="ZU136" s="233"/>
      <c r="ZV136" s="233"/>
      <c r="ZW136" s="233"/>
      <c r="ZX136" s="233"/>
      <c r="ZY136" s="233"/>
      <c r="ZZ136" s="233"/>
      <c r="AAA136" s="233"/>
      <c r="AAB136" s="233"/>
      <c r="AAC136" s="233"/>
      <c r="AAD136" s="233"/>
      <c r="AAE136" s="233"/>
      <c r="AAF136" s="233"/>
      <c r="AAG136" s="233"/>
      <c r="AAH136" s="233"/>
      <c r="AAI136" s="233"/>
      <c r="AAJ136" s="233"/>
      <c r="AAK136" s="233"/>
      <c r="AAL136" s="233"/>
      <c r="AAM136" s="233"/>
      <c r="AAN136" s="233"/>
      <c r="AAO136" s="233"/>
      <c r="AAP136" s="233"/>
      <c r="AAQ136" s="233"/>
      <c r="AAR136" s="233"/>
      <c r="AAS136" s="233"/>
      <c r="AAT136" s="233"/>
      <c r="AAU136" s="233"/>
      <c r="AAV136" s="233"/>
      <c r="AAW136" s="233"/>
      <c r="AAX136" s="233"/>
      <c r="AAY136" s="233"/>
      <c r="AAZ136" s="233"/>
      <c r="ABA136" s="233"/>
      <c r="ABB136" s="233"/>
      <c r="ABC136" s="233"/>
      <c r="ABD136" s="233"/>
      <c r="ABE136" s="233"/>
      <c r="ABF136" s="233"/>
      <c r="ABG136" s="233"/>
      <c r="ABH136" s="233"/>
      <c r="ABI136" s="233"/>
      <c r="ABJ136" s="233"/>
      <c r="ABK136" s="233"/>
      <c r="ABL136" s="233"/>
      <c r="ABM136" s="233"/>
      <c r="ABN136" s="233"/>
      <c r="ABO136" s="233"/>
      <c r="ABP136" s="233"/>
      <c r="ABQ136" s="233"/>
      <c r="ABR136" s="233"/>
      <c r="ABS136" s="233"/>
      <c r="ABT136" s="233"/>
      <c r="ABU136" s="233"/>
      <c r="ABV136" s="233"/>
      <c r="ABW136" s="233"/>
      <c r="ABX136" s="233"/>
      <c r="ABY136" s="233"/>
      <c r="ABZ136" s="233"/>
      <c r="ACA136" s="233"/>
      <c r="ACB136" s="233"/>
      <c r="ACC136" s="233"/>
      <c r="ACD136" s="233"/>
      <c r="ACE136" s="233"/>
      <c r="ACF136" s="233"/>
      <c r="ACG136" s="233"/>
      <c r="ACH136" s="233"/>
      <c r="ACI136" s="233"/>
      <c r="ACJ136" s="233"/>
      <c r="ACK136" s="233"/>
      <c r="ACL136" s="233"/>
      <c r="ACM136" s="233"/>
      <c r="ACN136" s="233"/>
      <c r="ACO136" s="233"/>
      <c r="ACP136" s="233"/>
      <c r="ACQ136" s="233"/>
      <c r="ACR136" s="233"/>
      <c r="ACS136" s="233"/>
      <c r="ACT136" s="233"/>
      <c r="ACU136" s="233"/>
      <c r="ACV136" s="233"/>
      <c r="ACW136" s="233"/>
      <c r="ACX136" s="233"/>
      <c r="ACY136" s="233"/>
      <c r="ACZ136" s="233"/>
      <c r="ADA136" s="233"/>
      <c r="ADB136" s="233"/>
      <c r="ADC136" s="233"/>
      <c r="ADD136" s="233"/>
      <c r="ADE136" s="233"/>
      <c r="ADF136" s="233"/>
      <c r="ADG136" s="233"/>
      <c r="ADH136" s="233"/>
      <c r="ADI136" s="233"/>
      <c r="ADJ136" s="233"/>
      <c r="ADK136" s="233"/>
      <c r="ADL136" s="233"/>
      <c r="ADM136" s="233"/>
      <c r="ADN136" s="233"/>
      <c r="ADO136" s="233"/>
      <c r="ADP136" s="233"/>
      <c r="ADQ136" s="233"/>
      <c r="ADR136" s="233"/>
      <c r="ADS136" s="233"/>
      <c r="ADT136" s="233"/>
      <c r="ADU136" s="233"/>
      <c r="ADV136" s="233"/>
      <c r="ADW136" s="233"/>
      <c r="ADX136" s="233"/>
      <c r="ADY136" s="233"/>
      <c r="ADZ136" s="233"/>
      <c r="AEA136" s="233"/>
      <c r="AEB136" s="233"/>
      <c r="AEC136" s="233"/>
      <c r="AED136" s="233"/>
      <c r="AEE136" s="233"/>
      <c r="AEF136" s="233"/>
      <c r="AEG136" s="233"/>
      <c r="AEH136" s="233"/>
      <c r="AEI136" s="233"/>
      <c r="AEJ136" s="233"/>
      <c r="AEK136" s="233"/>
      <c r="AEL136" s="233"/>
      <c r="AEM136" s="233"/>
      <c r="AEN136" s="233"/>
      <c r="AEO136" s="233"/>
      <c r="AEP136" s="233"/>
      <c r="AEQ136" s="233"/>
      <c r="AER136" s="233"/>
      <c r="AES136" s="233"/>
      <c r="AET136" s="233"/>
      <c r="AEU136" s="233"/>
      <c r="AEV136" s="233"/>
      <c r="AEW136" s="233"/>
      <c r="AEX136" s="233"/>
      <c r="AEY136" s="233"/>
      <c r="AEZ136" s="233"/>
      <c r="AFA136" s="233"/>
      <c r="AFB136" s="233"/>
      <c r="AFC136" s="233"/>
      <c r="AFD136" s="233"/>
      <c r="AFE136" s="233"/>
      <c r="AFF136" s="233"/>
      <c r="AFG136" s="233"/>
      <c r="AFH136" s="233"/>
      <c r="AFI136" s="233"/>
      <c r="AFJ136" s="233"/>
      <c r="AFK136" s="233"/>
      <c r="AFL136" s="233"/>
      <c r="AFM136" s="233"/>
      <c r="AFN136" s="233"/>
      <c r="AFO136" s="233"/>
      <c r="AFP136" s="233"/>
      <c r="AFQ136" s="233"/>
      <c r="AFR136" s="233"/>
      <c r="AFS136" s="233"/>
      <c r="AFT136" s="233"/>
      <c r="AFU136" s="233"/>
      <c r="AFV136" s="233"/>
      <c r="AFW136" s="233"/>
      <c r="AFX136" s="233"/>
      <c r="AFY136" s="233"/>
      <c r="AFZ136" s="233"/>
      <c r="AGA136" s="233"/>
      <c r="AGB136" s="233"/>
      <c r="AGC136" s="233"/>
      <c r="AGD136" s="233"/>
      <c r="AGE136" s="233"/>
      <c r="AGF136" s="233"/>
      <c r="AGG136" s="233"/>
      <c r="AGH136" s="233"/>
      <c r="AGI136" s="233"/>
      <c r="AGJ136" s="233"/>
      <c r="AGK136" s="233"/>
      <c r="AGL136" s="233"/>
      <c r="AGM136" s="233"/>
      <c r="AGN136" s="233"/>
      <c r="AGO136" s="233"/>
      <c r="AGP136" s="233"/>
      <c r="AGQ136" s="233"/>
      <c r="AGR136" s="233"/>
      <c r="AGS136" s="233"/>
      <c r="AGT136" s="233"/>
      <c r="AGU136" s="233"/>
      <c r="AGV136" s="233"/>
      <c r="AGW136" s="233"/>
      <c r="AGX136" s="233"/>
      <c r="AGY136" s="233"/>
      <c r="AGZ136" s="233"/>
      <c r="AHA136" s="233"/>
      <c r="AHB136" s="233"/>
      <c r="AHC136" s="233"/>
      <c r="AHD136" s="233"/>
      <c r="AHE136" s="233"/>
      <c r="AHF136" s="233"/>
      <c r="AHG136" s="233"/>
      <c r="AHH136" s="233"/>
      <c r="AHI136" s="233"/>
      <c r="AHJ136" s="233"/>
      <c r="AHK136" s="233"/>
      <c r="AHL136" s="233"/>
      <c r="AHM136" s="233"/>
      <c r="AHN136" s="233"/>
      <c r="AHO136" s="233"/>
      <c r="AHP136" s="233"/>
      <c r="AHQ136" s="233"/>
      <c r="AHR136" s="233"/>
      <c r="AHS136" s="233"/>
      <c r="AHT136" s="233"/>
      <c r="AHU136" s="233"/>
      <c r="AHV136" s="233"/>
      <c r="AHW136" s="233"/>
      <c r="AHX136" s="233"/>
      <c r="AHY136" s="233"/>
      <c r="AHZ136" s="233"/>
      <c r="AIA136" s="233"/>
      <c r="AIB136" s="233"/>
      <c r="AIC136" s="233"/>
      <c r="AID136" s="233"/>
      <c r="AIE136" s="233"/>
      <c r="AIF136" s="233"/>
      <c r="AIG136" s="233"/>
      <c r="AIH136" s="233"/>
      <c r="AII136" s="233"/>
      <c r="AIJ136" s="233"/>
      <c r="AIK136" s="233"/>
      <c r="AIL136" s="233"/>
      <c r="AIM136" s="233"/>
      <c r="AIN136" s="233"/>
      <c r="AIO136" s="233"/>
      <c r="AIP136" s="233"/>
      <c r="AIQ136" s="233"/>
      <c r="AIR136" s="233"/>
      <c r="AIS136" s="233"/>
      <c r="AIT136" s="233"/>
      <c r="AIU136" s="233"/>
      <c r="AIV136" s="233"/>
      <c r="AIW136" s="233"/>
      <c r="AIX136" s="233"/>
      <c r="AIY136" s="233"/>
      <c r="AIZ136" s="233"/>
      <c r="AJA136" s="233"/>
      <c r="AJB136" s="233"/>
      <c r="AJC136" s="233"/>
      <c r="AJD136" s="233"/>
      <c r="AJE136" s="233"/>
      <c r="AJF136" s="233"/>
      <c r="AJG136" s="233"/>
      <c r="AJH136" s="233"/>
      <c r="AJI136" s="233"/>
      <c r="AJJ136" s="233"/>
      <c r="AJK136" s="233"/>
      <c r="AJL136" s="233"/>
      <c r="AJM136" s="233"/>
      <c r="AJN136" s="233"/>
      <c r="AJO136" s="233"/>
      <c r="AJP136" s="233"/>
      <c r="AJQ136" s="233"/>
      <c r="AJR136" s="233"/>
      <c r="AJS136" s="233"/>
      <c r="AJT136" s="233"/>
      <c r="AJU136" s="233"/>
      <c r="AJV136" s="233"/>
      <c r="AJW136" s="233"/>
      <c r="AJX136" s="233"/>
      <c r="AJY136" s="233"/>
      <c r="AJZ136" s="233"/>
      <c r="AKA136" s="233"/>
      <c r="AKB136" s="233"/>
      <c r="AKC136" s="233"/>
      <c r="AKD136" s="233"/>
      <c r="AKE136" s="233"/>
      <c r="AKF136" s="233"/>
      <c r="AKG136" s="233"/>
      <c r="AKH136" s="233"/>
      <c r="AKI136" s="233"/>
      <c r="AKJ136" s="233"/>
      <c r="AKK136" s="233"/>
      <c r="AKL136" s="233"/>
      <c r="AKM136" s="233"/>
      <c r="AKN136" s="233"/>
      <c r="AKO136" s="233"/>
      <c r="AKP136" s="233"/>
      <c r="AKQ136" s="233"/>
      <c r="AKR136" s="233"/>
      <c r="AKS136" s="233"/>
      <c r="AKT136" s="233"/>
      <c r="AKU136" s="233"/>
      <c r="AKV136" s="233"/>
      <c r="AKW136" s="233"/>
      <c r="AKX136" s="233"/>
      <c r="AKY136" s="233"/>
      <c r="AKZ136" s="233"/>
      <c r="ALA136" s="233"/>
      <c r="ALB136" s="233"/>
      <c r="ALC136" s="233"/>
      <c r="ALD136" s="233"/>
      <c r="ALE136" s="233"/>
      <c r="ALF136" s="233"/>
      <c r="ALG136" s="233"/>
      <c r="ALH136" s="233"/>
      <c r="ALI136" s="233"/>
      <c r="ALJ136" s="233"/>
      <c r="ALK136" s="233"/>
      <c r="ALL136" s="233"/>
      <c r="ALM136" s="233"/>
      <c r="ALN136" s="233"/>
      <c r="ALO136" s="233"/>
      <c r="ALP136" s="233"/>
      <c r="ALQ136" s="233"/>
      <c r="ALR136" s="233"/>
      <c r="ALS136" s="233"/>
    </row>
    <row r="137" spans="1:1007" x14ac:dyDescent="0.2">
      <c r="A137" s="398">
        <v>21</v>
      </c>
      <c r="B137" s="749" t="s">
        <v>315</v>
      </c>
      <c r="C137" s="761"/>
      <c r="D137" s="400">
        <f t="shared" si="12"/>
        <v>0</v>
      </c>
      <c r="E137" s="752"/>
      <c r="F137" s="360">
        <f t="shared" ref="F137:F140" si="22">(E137*C137)+(E137*D137*C137)</f>
        <v>0</v>
      </c>
      <c r="G137" s="360">
        <f t="shared" si="17"/>
        <v>0</v>
      </c>
      <c r="H137" s="360">
        <f t="shared" si="15"/>
        <v>0</v>
      </c>
      <c r="I137" s="233"/>
      <c r="J137" s="233"/>
      <c r="K137" s="233"/>
      <c r="L137" s="233"/>
      <c r="M137" s="233"/>
      <c r="N137" s="233"/>
      <c r="O137" s="233"/>
      <c r="P137" s="233"/>
      <c r="Q137" s="233"/>
      <c r="R137" s="233"/>
      <c r="S137" s="233"/>
      <c r="T137" s="233"/>
      <c r="U137" s="233"/>
      <c r="V137" s="233"/>
      <c r="W137" s="233"/>
      <c r="X137" s="233"/>
      <c r="Y137" s="233"/>
      <c r="Z137" s="233"/>
      <c r="AA137" s="233"/>
      <c r="AB137" s="233"/>
      <c r="AC137" s="233"/>
      <c r="AD137" s="233"/>
      <c r="AE137" s="233"/>
      <c r="AF137" s="233"/>
      <c r="AG137" s="233"/>
      <c r="AH137" s="233"/>
      <c r="AI137" s="233"/>
      <c r="AJ137" s="233"/>
      <c r="AK137" s="233"/>
      <c r="AL137" s="233"/>
      <c r="AM137" s="233"/>
      <c r="AN137" s="233"/>
      <c r="AO137" s="233"/>
      <c r="AP137" s="233"/>
      <c r="AQ137" s="233"/>
      <c r="AR137" s="233"/>
      <c r="AS137" s="233"/>
      <c r="AT137" s="233"/>
      <c r="AU137" s="233"/>
      <c r="AV137" s="233"/>
      <c r="AW137" s="233"/>
      <c r="AX137" s="233"/>
      <c r="AY137" s="233"/>
      <c r="AZ137" s="233"/>
      <c r="BA137" s="233"/>
      <c r="BB137" s="233"/>
      <c r="BC137" s="233"/>
      <c r="BD137" s="233"/>
      <c r="BE137" s="233"/>
      <c r="BF137" s="233"/>
      <c r="BG137" s="233"/>
      <c r="BH137" s="233"/>
      <c r="BI137" s="233"/>
      <c r="BJ137" s="233"/>
      <c r="BK137" s="233"/>
      <c r="BL137" s="233"/>
      <c r="BM137" s="233"/>
      <c r="BN137" s="233"/>
      <c r="BO137" s="233"/>
      <c r="BP137" s="233"/>
      <c r="BQ137" s="233"/>
      <c r="BR137" s="233"/>
      <c r="BS137" s="233"/>
      <c r="BT137" s="233"/>
      <c r="BU137" s="233"/>
      <c r="BV137" s="233"/>
      <c r="BW137" s="233"/>
      <c r="BX137" s="233"/>
      <c r="BY137" s="233"/>
      <c r="BZ137" s="233"/>
      <c r="CA137" s="233"/>
      <c r="CB137" s="233"/>
      <c r="CC137" s="233"/>
      <c r="CD137" s="233"/>
      <c r="CE137" s="233"/>
      <c r="CF137" s="233"/>
      <c r="CG137" s="233"/>
      <c r="CH137" s="233"/>
      <c r="CI137" s="233"/>
      <c r="CJ137" s="233"/>
      <c r="CK137" s="233"/>
      <c r="CL137" s="233"/>
      <c r="CM137" s="233"/>
      <c r="CN137" s="233"/>
      <c r="CO137" s="233"/>
      <c r="CP137" s="233"/>
      <c r="CQ137" s="233"/>
      <c r="CR137" s="233"/>
      <c r="CS137" s="233"/>
      <c r="CT137" s="233"/>
      <c r="CU137" s="233"/>
      <c r="CV137" s="233"/>
      <c r="CW137" s="233"/>
      <c r="CX137" s="233"/>
      <c r="CY137" s="233"/>
      <c r="CZ137" s="233"/>
      <c r="DA137" s="233"/>
      <c r="DB137" s="233"/>
      <c r="DC137" s="233"/>
      <c r="DD137" s="233"/>
      <c r="DE137" s="233"/>
      <c r="DF137" s="233"/>
      <c r="DG137" s="233"/>
      <c r="DH137" s="233"/>
      <c r="DI137" s="233"/>
      <c r="DJ137" s="233"/>
      <c r="DK137" s="233"/>
      <c r="DL137" s="233"/>
      <c r="DM137" s="233"/>
      <c r="DN137" s="233"/>
      <c r="DO137" s="233"/>
      <c r="DP137" s="233"/>
      <c r="DQ137" s="233"/>
      <c r="DR137" s="233"/>
      <c r="DS137" s="233"/>
      <c r="DT137" s="233"/>
      <c r="DU137" s="233"/>
      <c r="DV137" s="233"/>
      <c r="DW137" s="233"/>
      <c r="DX137" s="233"/>
      <c r="DY137" s="233"/>
      <c r="DZ137" s="233"/>
      <c r="EA137" s="233"/>
      <c r="EB137" s="233"/>
      <c r="EC137" s="233"/>
      <c r="ED137" s="233"/>
      <c r="EE137" s="233"/>
      <c r="EF137" s="233"/>
      <c r="EG137" s="233"/>
      <c r="EH137" s="233"/>
      <c r="EI137" s="233"/>
      <c r="EJ137" s="233"/>
      <c r="EK137" s="233"/>
      <c r="EL137" s="233"/>
      <c r="EM137" s="233"/>
      <c r="EN137" s="233"/>
      <c r="EO137" s="233"/>
      <c r="EP137" s="233"/>
      <c r="EQ137" s="233"/>
      <c r="ER137" s="233"/>
      <c r="ES137" s="233"/>
      <c r="ET137" s="233"/>
      <c r="EU137" s="233"/>
      <c r="EV137" s="233"/>
      <c r="EW137" s="233"/>
      <c r="EX137" s="233"/>
      <c r="EY137" s="233"/>
      <c r="EZ137" s="233"/>
      <c r="FA137" s="233"/>
      <c r="FB137" s="233"/>
      <c r="FC137" s="233"/>
      <c r="FD137" s="233"/>
      <c r="FE137" s="233"/>
      <c r="FF137" s="233"/>
      <c r="FG137" s="233"/>
      <c r="FH137" s="233"/>
      <c r="FI137" s="233"/>
      <c r="FJ137" s="233"/>
      <c r="FK137" s="233"/>
      <c r="FL137" s="233"/>
      <c r="FM137" s="233"/>
      <c r="FN137" s="233"/>
      <c r="FO137" s="233"/>
      <c r="FP137" s="233"/>
      <c r="FQ137" s="233"/>
      <c r="FR137" s="233"/>
      <c r="FS137" s="233"/>
      <c r="FT137" s="233"/>
      <c r="FU137" s="233"/>
      <c r="FV137" s="233"/>
      <c r="FW137" s="233"/>
      <c r="FX137" s="233"/>
      <c r="FY137" s="233"/>
      <c r="FZ137" s="233"/>
      <c r="GA137" s="233"/>
      <c r="GB137" s="233"/>
      <c r="GC137" s="233"/>
      <c r="GD137" s="233"/>
      <c r="GE137" s="233"/>
      <c r="GF137" s="233"/>
      <c r="GG137" s="233"/>
      <c r="GH137" s="233"/>
      <c r="GI137" s="233"/>
      <c r="GJ137" s="233"/>
      <c r="GK137" s="233"/>
      <c r="GL137" s="233"/>
      <c r="GM137" s="233"/>
      <c r="GN137" s="233"/>
      <c r="GO137" s="233"/>
      <c r="GP137" s="233"/>
      <c r="GQ137" s="233"/>
      <c r="GR137" s="233"/>
      <c r="GS137" s="233"/>
      <c r="GT137" s="233"/>
      <c r="GU137" s="233"/>
      <c r="GV137" s="233"/>
      <c r="GW137" s="233"/>
      <c r="GX137" s="233"/>
      <c r="GY137" s="233"/>
      <c r="GZ137" s="233"/>
      <c r="HA137" s="233"/>
      <c r="HB137" s="233"/>
      <c r="HC137" s="233"/>
      <c r="HD137" s="233"/>
      <c r="HE137" s="233"/>
      <c r="HF137" s="233"/>
      <c r="HG137" s="233"/>
      <c r="HH137" s="233"/>
      <c r="HI137" s="233"/>
      <c r="HJ137" s="233"/>
      <c r="HK137" s="233"/>
      <c r="HL137" s="233"/>
      <c r="HM137" s="233"/>
      <c r="HN137" s="233"/>
      <c r="HO137" s="233"/>
      <c r="HP137" s="233"/>
      <c r="HQ137" s="233"/>
      <c r="HR137" s="233"/>
      <c r="HS137" s="233"/>
      <c r="HT137" s="233"/>
      <c r="HU137" s="233"/>
      <c r="HV137" s="233"/>
      <c r="HW137" s="233"/>
      <c r="HX137" s="233"/>
      <c r="HY137" s="233"/>
      <c r="HZ137" s="233"/>
      <c r="IA137" s="233"/>
      <c r="IB137" s="233"/>
      <c r="IC137" s="233"/>
      <c r="ID137" s="233"/>
      <c r="IE137" s="233"/>
      <c r="IF137" s="233"/>
      <c r="IG137" s="233"/>
      <c r="IH137" s="233"/>
      <c r="II137" s="233"/>
      <c r="IJ137" s="233"/>
      <c r="IK137" s="233"/>
      <c r="IL137" s="233"/>
      <c r="IM137" s="233"/>
      <c r="IN137" s="233"/>
      <c r="IO137" s="233"/>
      <c r="IP137" s="233"/>
      <c r="IQ137" s="233"/>
      <c r="IR137" s="233"/>
      <c r="IS137" s="233"/>
      <c r="IT137" s="233"/>
      <c r="IU137" s="233"/>
      <c r="IV137" s="233"/>
      <c r="IW137" s="233"/>
      <c r="IX137" s="233"/>
      <c r="IY137" s="233"/>
      <c r="IZ137" s="233"/>
      <c r="JA137" s="233"/>
      <c r="JB137" s="233"/>
      <c r="JC137" s="233"/>
      <c r="JD137" s="233"/>
      <c r="JE137" s="233"/>
      <c r="JF137" s="233"/>
      <c r="JG137" s="233"/>
      <c r="JH137" s="233"/>
      <c r="JI137" s="233"/>
      <c r="JJ137" s="233"/>
      <c r="JK137" s="233"/>
      <c r="JL137" s="233"/>
      <c r="JM137" s="233"/>
      <c r="JN137" s="233"/>
      <c r="JO137" s="233"/>
      <c r="JP137" s="233"/>
      <c r="JQ137" s="233"/>
      <c r="JR137" s="233"/>
      <c r="JS137" s="233"/>
      <c r="JT137" s="233"/>
      <c r="JU137" s="233"/>
      <c r="JV137" s="233"/>
      <c r="JW137" s="233"/>
      <c r="JX137" s="233"/>
      <c r="JY137" s="233"/>
      <c r="JZ137" s="233"/>
      <c r="KA137" s="233"/>
      <c r="KB137" s="233"/>
      <c r="KC137" s="233"/>
      <c r="KD137" s="233"/>
      <c r="KE137" s="233"/>
      <c r="KF137" s="233"/>
      <c r="KG137" s="233"/>
      <c r="KH137" s="233"/>
      <c r="KI137" s="233"/>
      <c r="KJ137" s="233"/>
      <c r="KK137" s="233"/>
      <c r="KL137" s="233"/>
      <c r="KM137" s="233"/>
      <c r="KN137" s="233"/>
      <c r="KO137" s="233"/>
      <c r="KP137" s="233"/>
      <c r="KQ137" s="233"/>
      <c r="KR137" s="233"/>
      <c r="KS137" s="233"/>
      <c r="KT137" s="233"/>
      <c r="KU137" s="233"/>
      <c r="KV137" s="233"/>
      <c r="KW137" s="233"/>
      <c r="KX137" s="233"/>
      <c r="KY137" s="233"/>
      <c r="KZ137" s="233"/>
      <c r="LA137" s="233"/>
      <c r="LB137" s="233"/>
      <c r="LC137" s="233"/>
      <c r="LD137" s="233"/>
      <c r="LE137" s="233"/>
      <c r="LF137" s="233"/>
      <c r="LG137" s="233"/>
      <c r="LH137" s="233"/>
      <c r="LI137" s="233"/>
      <c r="LJ137" s="233"/>
      <c r="LK137" s="233"/>
      <c r="LL137" s="233"/>
      <c r="LM137" s="233"/>
      <c r="LN137" s="233"/>
      <c r="LO137" s="233"/>
      <c r="LP137" s="233"/>
      <c r="LQ137" s="233"/>
      <c r="LR137" s="233"/>
      <c r="LS137" s="233"/>
      <c r="LT137" s="233"/>
      <c r="LU137" s="233"/>
      <c r="LV137" s="233"/>
      <c r="LW137" s="233"/>
      <c r="LX137" s="233"/>
      <c r="LY137" s="233"/>
      <c r="LZ137" s="233"/>
      <c r="MA137" s="233"/>
      <c r="MB137" s="233"/>
      <c r="MC137" s="233"/>
      <c r="MD137" s="233"/>
      <c r="ME137" s="233"/>
      <c r="MF137" s="233"/>
      <c r="MG137" s="233"/>
      <c r="MH137" s="233"/>
      <c r="MI137" s="233"/>
      <c r="MJ137" s="233"/>
      <c r="MK137" s="233"/>
      <c r="ML137" s="233"/>
      <c r="MM137" s="233"/>
      <c r="MN137" s="233"/>
      <c r="MO137" s="233"/>
      <c r="MP137" s="233"/>
      <c r="MQ137" s="233"/>
      <c r="MR137" s="233"/>
      <c r="MS137" s="233"/>
      <c r="MT137" s="233"/>
      <c r="MU137" s="233"/>
      <c r="MV137" s="233"/>
      <c r="MW137" s="233"/>
      <c r="MX137" s="233"/>
      <c r="MY137" s="233"/>
      <c r="MZ137" s="233"/>
      <c r="NA137" s="233"/>
      <c r="NB137" s="233"/>
      <c r="NC137" s="233"/>
      <c r="ND137" s="233"/>
      <c r="NE137" s="233"/>
      <c r="NF137" s="233"/>
      <c r="NG137" s="233"/>
      <c r="NH137" s="233"/>
      <c r="NI137" s="233"/>
      <c r="NJ137" s="233"/>
      <c r="NK137" s="233"/>
      <c r="NL137" s="233"/>
      <c r="NM137" s="233"/>
      <c r="NN137" s="233"/>
      <c r="NO137" s="233"/>
      <c r="NP137" s="233"/>
      <c r="NQ137" s="233"/>
      <c r="NR137" s="233"/>
      <c r="NS137" s="233"/>
      <c r="NT137" s="233"/>
      <c r="NU137" s="233"/>
      <c r="NV137" s="233"/>
      <c r="NW137" s="233"/>
      <c r="NX137" s="233"/>
      <c r="NY137" s="233"/>
      <c r="NZ137" s="233"/>
      <c r="OA137" s="233"/>
      <c r="OB137" s="233"/>
      <c r="OC137" s="233"/>
      <c r="OD137" s="233"/>
      <c r="OE137" s="233"/>
      <c r="OF137" s="233"/>
      <c r="OG137" s="233"/>
      <c r="OH137" s="233"/>
      <c r="OI137" s="233"/>
      <c r="OJ137" s="233"/>
      <c r="OK137" s="233"/>
      <c r="OL137" s="233"/>
      <c r="OM137" s="233"/>
      <c r="ON137" s="233"/>
      <c r="OO137" s="233"/>
      <c r="OP137" s="233"/>
      <c r="OQ137" s="233"/>
      <c r="OR137" s="233"/>
      <c r="OS137" s="233"/>
      <c r="OT137" s="233"/>
      <c r="OU137" s="233"/>
      <c r="OV137" s="233"/>
      <c r="OW137" s="233"/>
      <c r="OX137" s="233"/>
      <c r="OY137" s="233"/>
      <c r="OZ137" s="233"/>
      <c r="PA137" s="233"/>
      <c r="PB137" s="233"/>
      <c r="PC137" s="233"/>
      <c r="PD137" s="233"/>
      <c r="PE137" s="233"/>
      <c r="PF137" s="233"/>
      <c r="PG137" s="233"/>
      <c r="PH137" s="233"/>
      <c r="PI137" s="233"/>
      <c r="PJ137" s="233"/>
      <c r="PK137" s="233"/>
      <c r="PL137" s="233"/>
      <c r="PM137" s="233"/>
      <c r="PN137" s="233"/>
      <c r="PO137" s="233"/>
      <c r="PP137" s="233"/>
      <c r="PQ137" s="233"/>
      <c r="PR137" s="233"/>
      <c r="PS137" s="233"/>
      <c r="PT137" s="233"/>
      <c r="PU137" s="233"/>
      <c r="PV137" s="233"/>
      <c r="PW137" s="233"/>
      <c r="PX137" s="233"/>
      <c r="PY137" s="233"/>
      <c r="PZ137" s="233"/>
      <c r="QA137" s="233"/>
      <c r="QB137" s="233"/>
      <c r="QC137" s="233"/>
      <c r="QD137" s="233"/>
      <c r="QE137" s="233"/>
      <c r="QF137" s="233"/>
      <c r="QG137" s="233"/>
      <c r="QH137" s="233"/>
      <c r="QI137" s="233"/>
      <c r="QJ137" s="233"/>
      <c r="QK137" s="233"/>
      <c r="QL137" s="233"/>
      <c r="QM137" s="233"/>
      <c r="QN137" s="233"/>
      <c r="QO137" s="233"/>
      <c r="QP137" s="233"/>
      <c r="QQ137" s="233"/>
      <c r="QR137" s="233"/>
      <c r="QS137" s="233"/>
      <c r="QT137" s="233"/>
      <c r="QU137" s="233"/>
      <c r="QV137" s="233"/>
      <c r="QW137" s="233"/>
      <c r="QX137" s="233"/>
      <c r="QY137" s="233"/>
      <c r="QZ137" s="233"/>
      <c r="RA137" s="233"/>
      <c r="RB137" s="233"/>
      <c r="RC137" s="233"/>
      <c r="RD137" s="233"/>
      <c r="RE137" s="233"/>
      <c r="RF137" s="233"/>
      <c r="RG137" s="233"/>
      <c r="RH137" s="233"/>
      <c r="RI137" s="233"/>
      <c r="RJ137" s="233"/>
      <c r="RK137" s="233"/>
      <c r="RL137" s="233"/>
      <c r="RM137" s="233"/>
      <c r="RN137" s="233"/>
      <c r="RO137" s="233"/>
      <c r="RP137" s="233"/>
      <c r="RQ137" s="233"/>
      <c r="RR137" s="233"/>
      <c r="RS137" s="233"/>
      <c r="RT137" s="233"/>
      <c r="RU137" s="233"/>
      <c r="RV137" s="233"/>
      <c r="RW137" s="233"/>
      <c r="RX137" s="233"/>
      <c r="RY137" s="233"/>
      <c r="RZ137" s="233"/>
      <c r="SA137" s="233"/>
      <c r="SB137" s="233"/>
      <c r="SC137" s="233"/>
      <c r="SD137" s="233"/>
      <c r="SE137" s="233"/>
      <c r="SF137" s="233"/>
      <c r="SG137" s="233"/>
      <c r="SH137" s="233"/>
      <c r="SI137" s="233"/>
      <c r="SJ137" s="233"/>
      <c r="SK137" s="233"/>
      <c r="SL137" s="233"/>
      <c r="SM137" s="233"/>
      <c r="SN137" s="233"/>
      <c r="SO137" s="233"/>
      <c r="SP137" s="233"/>
      <c r="SQ137" s="233"/>
      <c r="SR137" s="233"/>
      <c r="SS137" s="233"/>
      <c r="ST137" s="233"/>
      <c r="SU137" s="233"/>
      <c r="SV137" s="233"/>
      <c r="SW137" s="233"/>
      <c r="SX137" s="233"/>
      <c r="SY137" s="233"/>
      <c r="SZ137" s="233"/>
      <c r="TA137" s="233"/>
      <c r="TB137" s="233"/>
      <c r="TC137" s="233"/>
      <c r="TD137" s="233"/>
      <c r="TE137" s="233"/>
      <c r="TF137" s="233"/>
      <c r="TG137" s="233"/>
      <c r="TH137" s="233"/>
      <c r="TI137" s="233"/>
      <c r="TJ137" s="233"/>
      <c r="TK137" s="233"/>
      <c r="TL137" s="233"/>
      <c r="TM137" s="233"/>
      <c r="TN137" s="233"/>
      <c r="TO137" s="233"/>
      <c r="TP137" s="233"/>
      <c r="TQ137" s="233"/>
      <c r="TR137" s="233"/>
      <c r="TS137" s="233"/>
      <c r="TT137" s="233"/>
      <c r="TU137" s="233"/>
      <c r="TV137" s="233"/>
      <c r="TW137" s="233"/>
      <c r="TX137" s="233"/>
      <c r="TY137" s="233"/>
      <c r="TZ137" s="233"/>
      <c r="UA137" s="233"/>
      <c r="UB137" s="233"/>
      <c r="UC137" s="233"/>
      <c r="UD137" s="233"/>
      <c r="UE137" s="233"/>
      <c r="UF137" s="233"/>
      <c r="UG137" s="233"/>
      <c r="UH137" s="233"/>
      <c r="UI137" s="233"/>
      <c r="UJ137" s="233"/>
      <c r="UK137" s="233"/>
      <c r="UL137" s="233"/>
      <c r="UM137" s="233"/>
      <c r="UN137" s="233"/>
      <c r="UO137" s="233"/>
      <c r="UP137" s="233"/>
      <c r="UQ137" s="233"/>
      <c r="UR137" s="233"/>
      <c r="US137" s="233"/>
      <c r="UT137" s="233"/>
      <c r="UU137" s="233"/>
      <c r="UV137" s="233"/>
      <c r="UW137" s="233"/>
      <c r="UX137" s="233"/>
      <c r="UY137" s="233"/>
      <c r="UZ137" s="233"/>
      <c r="VA137" s="233"/>
      <c r="VB137" s="233"/>
      <c r="VC137" s="233"/>
      <c r="VD137" s="233"/>
      <c r="VE137" s="233"/>
      <c r="VF137" s="233"/>
      <c r="VG137" s="233"/>
      <c r="VH137" s="233"/>
      <c r="VI137" s="233"/>
      <c r="VJ137" s="233"/>
      <c r="VK137" s="233"/>
      <c r="VL137" s="233"/>
      <c r="VM137" s="233"/>
      <c r="VN137" s="233"/>
      <c r="VO137" s="233"/>
      <c r="VP137" s="233"/>
      <c r="VQ137" s="233"/>
      <c r="VR137" s="233"/>
      <c r="VS137" s="233"/>
      <c r="VT137" s="233"/>
      <c r="VU137" s="233"/>
      <c r="VV137" s="233"/>
      <c r="VW137" s="233"/>
      <c r="VX137" s="233"/>
      <c r="VY137" s="233"/>
      <c r="VZ137" s="233"/>
      <c r="WA137" s="233"/>
      <c r="WB137" s="233"/>
      <c r="WC137" s="233"/>
      <c r="WD137" s="233"/>
      <c r="WE137" s="233"/>
      <c r="WF137" s="233"/>
      <c r="WG137" s="233"/>
      <c r="WH137" s="233"/>
      <c r="WI137" s="233"/>
      <c r="WJ137" s="233"/>
      <c r="WK137" s="233"/>
      <c r="WL137" s="233"/>
      <c r="WM137" s="233"/>
      <c r="WN137" s="233"/>
      <c r="WO137" s="233"/>
      <c r="WP137" s="233"/>
      <c r="WQ137" s="233"/>
      <c r="WR137" s="233"/>
      <c r="WS137" s="233"/>
      <c r="WT137" s="233"/>
      <c r="WU137" s="233"/>
      <c r="WV137" s="233"/>
      <c r="WW137" s="233"/>
      <c r="WX137" s="233"/>
      <c r="WY137" s="233"/>
      <c r="WZ137" s="233"/>
      <c r="XA137" s="233"/>
      <c r="XB137" s="233"/>
      <c r="XC137" s="233"/>
      <c r="XD137" s="233"/>
      <c r="XE137" s="233"/>
      <c r="XF137" s="233"/>
      <c r="XG137" s="233"/>
      <c r="XH137" s="233"/>
      <c r="XI137" s="233"/>
      <c r="XJ137" s="233"/>
      <c r="XK137" s="233"/>
      <c r="XL137" s="233"/>
      <c r="XM137" s="233"/>
      <c r="XN137" s="233"/>
      <c r="XO137" s="233"/>
      <c r="XP137" s="233"/>
      <c r="XQ137" s="233"/>
      <c r="XR137" s="233"/>
      <c r="XS137" s="233"/>
      <c r="XT137" s="233"/>
      <c r="XU137" s="233"/>
      <c r="XV137" s="233"/>
      <c r="XW137" s="233"/>
      <c r="XX137" s="233"/>
      <c r="XY137" s="233"/>
      <c r="XZ137" s="233"/>
      <c r="YA137" s="233"/>
      <c r="YB137" s="233"/>
      <c r="YC137" s="233"/>
      <c r="YD137" s="233"/>
      <c r="YE137" s="233"/>
      <c r="YF137" s="233"/>
      <c r="YG137" s="233"/>
      <c r="YH137" s="233"/>
      <c r="YI137" s="233"/>
      <c r="YJ137" s="233"/>
      <c r="YK137" s="233"/>
      <c r="YL137" s="233"/>
      <c r="YM137" s="233"/>
      <c r="YN137" s="233"/>
      <c r="YO137" s="233"/>
      <c r="YP137" s="233"/>
      <c r="YQ137" s="233"/>
      <c r="YR137" s="233"/>
      <c r="YS137" s="233"/>
      <c r="YT137" s="233"/>
      <c r="YU137" s="233"/>
      <c r="YV137" s="233"/>
      <c r="YW137" s="233"/>
      <c r="YX137" s="233"/>
      <c r="YY137" s="233"/>
      <c r="YZ137" s="233"/>
      <c r="ZA137" s="233"/>
      <c r="ZB137" s="233"/>
      <c r="ZC137" s="233"/>
      <c r="ZD137" s="233"/>
      <c r="ZE137" s="233"/>
      <c r="ZF137" s="233"/>
      <c r="ZG137" s="233"/>
      <c r="ZH137" s="233"/>
      <c r="ZI137" s="233"/>
      <c r="ZJ137" s="233"/>
      <c r="ZK137" s="233"/>
      <c r="ZL137" s="233"/>
      <c r="ZM137" s="233"/>
      <c r="ZN137" s="233"/>
      <c r="ZO137" s="233"/>
      <c r="ZP137" s="233"/>
      <c r="ZQ137" s="233"/>
      <c r="ZR137" s="233"/>
      <c r="ZS137" s="233"/>
      <c r="ZT137" s="233"/>
      <c r="ZU137" s="233"/>
      <c r="ZV137" s="233"/>
      <c r="ZW137" s="233"/>
      <c r="ZX137" s="233"/>
      <c r="ZY137" s="233"/>
      <c r="ZZ137" s="233"/>
      <c r="AAA137" s="233"/>
      <c r="AAB137" s="233"/>
      <c r="AAC137" s="233"/>
      <c r="AAD137" s="233"/>
      <c r="AAE137" s="233"/>
      <c r="AAF137" s="233"/>
      <c r="AAG137" s="233"/>
      <c r="AAH137" s="233"/>
      <c r="AAI137" s="233"/>
      <c r="AAJ137" s="233"/>
      <c r="AAK137" s="233"/>
      <c r="AAL137" s="233"/>
      <c r="AAM137" s="233"/>
      <c r="AAN137" s="233"/>
      <c r="AAO137" s="233"/>
      <c r="AAP137" s="233"/>
      <c r="AAQ137" s="233"/>
      <c r="AAR137" s="233"/>
      <c r="AAS137" s="233"/>
      <c r="AAT137" s="233"/>
      <c r="AAU137" s="233"/>
      <c r="AAV137" s="233"/>
      <c r="AAW137" s="233"/>
      <c r="AAX137" s="233"/>
      <c r="AAY137" s="233"/>
      <c r="AAZ137" s="233"/>
      <c r="ABA137" s="233"/>
      <c r="ABB137" s="233"/>
      <c r="ABC137" s="233"/>
      <c r="ABD137" s="233"/>
      <c r="ABE137" s="233"/>
      <c r="ABF137" s="233"/>
      <c r="ABG137" s="233"/>
      <c r="ABH137" s="233"/>
      <c r="ABI137" s="233"/>
      <c r="ABJ137" s="233"/>
      <c r="ABK137" s="233"/>
      <c r="ABL137" s="233"/>
      <c r="ABM137" s="233"/>
      <c r="ABN137" s="233"/>
      <c r="ABO137" s="233"/>
      <c r="ABP137" s="233"/>
      <c r="ABQ137" s="233"/>
      <c r="ABR137" s="233"/>
      <c r="ABS137" s="233"/>
      <c r="ABT137" s="233"/>
      <c r="ABU137" s="233"/>
      <c r="ABV137" s="233"/>
      <c r="ABW137" s="233"/>
      <c r="ABX137" s="233"/>
      <c r="ABY137" s="233"/>
      <c r="ABZ137" s="233"/>
      <c r="ACA137" s="233"/>
      <c r="ACB137" s="233"/>
      <c r="ACC137" s="233"/>
      <c r="ACD137" s="233"/>
      <c r="ACE137" s="233"/>
      <c r="ACF137" s="233"/>
      <c r="ACG137" s="233"/>
      <c r="ACH137" s="233"/>
      <c r="ACI137" s="233"/>
      <c r="ACJ137" s="233"/>
      <c r="ACK137" s="233"/>
      <c r="ACL137" s="233"/>
      <c r="ACM137" s="233"/>
      <c r="ACN137" s="233"/>
      <c r="ACO137" s="233"/>
      <c r="ACP137" s="233"/>
      <c r="ACQ137" s="233"/>
      <c r="ACR137" s="233"/>
      <c r="ACS137" s="233"/>
      <c r="ACT137" s="233"/>
      <c r="ACU137" s="233"/>
      <c r="ACV137" s="233"/>
      <c r="ACW137" s="233"/>
      <c r="ACX137" s="233"/>
      <c r="ACY137" s="233"/>
      <c r="ACZ137" s="233"/>
      <c r="ADA137" s="233"/>
      <c r="ADB137" s="233"/>
      <c r="ADC137" s="233"/>
      <c r="ADD137" s="233"/>
      <c r="ADE137" s="233"/>
      <c r="ADF137" s="233"/>
      <c r="ADG137" s="233"/>
      <c r="ADH137" s="233"/>
      <c r="ADI137" s="233"/>
      <c r="ADJ137" s="233"/>
      <c r="ADK137" s="233"/>
      <c r="ADL137" s="233"/>
      <c r="ADM137" s="233"/>
      <c r="ADN137" s="233"/>
      <c r="ADO137" s="233"/>
      <c r="ADP137" s="233"/>
      <c r="ADQ137" s="233"/>
      <c r="ADR137" s="233"/>
      <c r="ADS137" s="233"/>
      <c r="ADT137" s="233"/>
      <c r="ADU137" s="233"/>
      <c r="ADV137" s="233"/>
      <c r="ADW137" s="233"/>
      <c r="ADX137" s="233"/>
      <c r="ADY137" s="233"/>
      <c r="ADZ137" s="233"/>
      <c r="AEA137" s="233"/>
      <c r="AEB137" s="233"/>
      <c r="AEC137" s="233"/>
      <c r="AED137" s="233"/>
      <c r="AEE137" s="233"/>
      <c r="AEF137" s="233"/>
      <c r="AEG137" s="233"/>
      <c r="AEH137" s="233"/>
      <c r="AEI137" s="233"/>
      <c r="AEJ137" s="233"/>
      <c r="AEK137" s="233"/>
      <c r="AEL137" s="233"/>
      <c r="AEM137" s="233"/>
      <c r="AEN137" s="233"/>
      <c r="AEO137" s="233"/>
      <c r="AEP137" s="233"/>
      <c r="AEQ137" s="233"/>
      <c r="AER137" s="233"/>
      <c r="AES137" s="233"/>
      <c r="AET137" s="233"/>
      <c r="AEU137" s="233"/>
      <c r="AEV137" s="233"/>
      <c r="AEW137" s="233"/>
      <c r="AEX137" s="233"/>
      <c r="AEY137" s="233"/>
      <c r="AEZ137" s="233"/>
      <c r="AFA137" s="233"/>
      <c r="AFB137" s="233"/>
      <c r="AFC137" s="233"/>
      <c r="AFD137" s="233"/>
      <c r="AFE137" s="233"/>
      <c r="AFF137" s="233"/>
      <c r="AFG137" s="233"/>
      <c r="AFH137" s="233"/>
      <c r="AFI137" s="233"/>
      <c r="AFJ137" s="233"/>
      <c r="AFK137" s="233"/>
      <c r="AFL137" s="233"/>
      <c r="AFM137" s="233"/>
      <c r="AFN137" s="233"/>
      <c r="AFO137" s="233"/>
      <c r="AFP137" s="233"/>
      <c r="AFQ137" s="233"/>
      <c r="AFR137" s="233"/>
      <c r="AFS137" s="233"/>
      <c r="AFT137" s="233"/>
      <c r="AFU137" s="233"/>
      <c r="AFV137" s="233"/>
      <c r="AFW137" s="233"/>
      <c r="AFX137" s="233"/>
      <c r="AFY137" s="233"/>
      <c r="AFZ137" s="233"/>
      <c r="AGA137" s="233"/>
      <c r="AGB137" s="233"/>
      <c r="AGC137" s="233"/>
      <c r="AGD137" s="233"/>
      <c r="AGE137" s="233"/>
      <c r="AGF137" s="233"/>
      <c r="AGG137" s="233"/>
      <c r="AGH137" s="233"/>
      <c r="AGI137" s="233"/>
      <c r="AGJ137" s="233"/>
      <c r="AGK137" s="233"/>
      <c r="AGL137" s="233"/>
      <c r="AGM137" s="233"/>
      <c r="AGN137" s="233"/>
      <c r="AGO137" s="233"/>
      <c r="AGP137" s="233"/>
      <c r="AGQ137" s="233"/>
      <c r="AGR137" s="233"/>
      <c r="AGS137" s="233"/>
      <c r="AGT137" s="233"/>
      <c r="AGU137" s="233"/>
      <c r="AGV137" s="233"/>
      <c r="AGW137" s="233"/>
      <c r="AGX137" s="233"/>
      <c r="AGY137" s="233"/>
      <c r="AGZ137" s="233"/>
      <c r="AHA137" s="233"/>
      <c r="AHB137" s="233"/>
      <c r="AHC137" s="233"/>
      <c r="AHD137" s="233"/>
      <c r="AHE137" s="233"/>
      <c r="AHF137" s="233"/>
      <c r="AHG137" s="233"/>
      <c r="AHH137" s="233"/>
      <c r="AHI137" s="233"/>
      <c r="AHJ137" s="233"/>
      <c r="AHK137" s="233"/>
      <c r="AHL137" s="233"/>
      <c r="AHM137" s="233"/>
      <c r="AHN137" s="233"/>
      <c r="AHO137" s="233"/>
      <c r="AHP137" s="233"/>
      <c r="AHQ137" s="233"/>
      <c r="AHR137" s="233"/>
      <c r="AHS137" s="233"/>
      <c r="AHT137" s="233"/>
      <c r="AHU137" s="233"/>
      <c r="AHV137" s="233"/>
      <c r="AHW137" s="233"/>
      <c r="AHX137" s="233"/>
      <c r="AHY137" s="233"/>
      <c r="AHZ137" s="233"/>
      <c r="AIA137" s="233"/>
      <c r="AIB137" s="233"/>
      <c r="AIC137" s="233"/>
      <c r="AID137" s="233"/>
      <c r="AIE137" s="233"/>
      <c r="AIF137" s="233"/>
      <c r="AIG137" s="233"/>
      <c r="AIH137" s="233"/>
      <c r="AII137" s="233"/>
      <c r="AIJ137" s="233"/>
      <c r="AIK137" s="233"/>
      <c r="AIL137" s="233"/>
      <c r="AIM137" s="233"/>
      <c r="AIN137" s="233"/>
      <c r="AIO137" s="233"/>
      <c r="AIP137" s="233"/>
      <c r="AIQ137" s="233"/>
      <c r="AIR137" s="233"/>
      <c r="AIS137" s="233"/>
      <c r="AIT137" s="233"/>
      <c r="AIU137" s="233"/>
      <c r="AIV137" s="233"/>
      <c r="AIW137" s="233"/>
      <c r="AIX137" s="233"/>
      <c r="AIY137" s="233"/>
      <c r="AIZ137" s="233"/>
      <c r="AJA137" s="233"/>
      <c r="AJB137" s="233"/>
      <c r="AJC137" s="233"/>
      <c r="AJD137" s="233"/>
      <c r="AJE137" s="233"/>
      <c r="AJF137" s="233"/>
      <c r="AJG137" s="233"/>
      <c r="AJH137" s="233"/>
      <c r="AJI137" s="233"/>
      <c r="AJJ137" s="233"/>
      <c r="AJK137" s="233"/>
      <c r="AJL137" s="233"/>
      <c r="AJM137" s="233"/>
      <c r="AJN137" s="233"/>
      <c r="AJO137" s="233"/>
      <c r="AJP137" s="233"/>
      <c r="AJQ137" s="233"/>
      <c r="AJR137" s="233"/>
      <c r="AJS137" s="233"/>
      <c r="AJT137" s="233"/>
      <c r="AJU137" s="233"/>
      <c r="AJV137" s="233"/>
      <c r="AJW137" s="233"/>
      <c r="AJX137" s="233"/>
      <c r="AJY137" s="233"/>
      <c r="AJZ137" s="233"/>
      <c r="AKA137" s="233"/>
      <c r="AKB137" s="233"/>
      <c r="AKC137" s="233"/>
      <c r="AKD137" s="233"/>
      <c r="AKE137" s="233"/>
      <c r="AKF137" s="233"/>
      <c r="AKG137" s="233"/>
      <c r="AKH137" s="233"/>
      <c r="AKI137" s="233"/>
      <c r="AKJ137" s="233"/>
      <c r="AKK137" s="233"/>
      <c r="AKL137" s="233"/>
      <c r="AKM137" s="233"/>
      <c r="AKN137" s="233"/>
      <c r="AKO137" s="233"/>
      <c r="AKP137" s="233"/>
      <c r="AKQ137" s="233"/>
      <c r="AKR137" s="233"/>
      <c r="AKS137" s="233"/>
      <c r="AKT137" s="233"/>
      <c r="AKU137" s="233"/>
      <c r="AKV137" s="233"/>
      <c r="AKW137" s="233"/>
      <c r="AKX137" s="233"/>
      <c r="AKY137" s="233"/>
      <c r="AKZ137" s="233"/>
      <c r="ALA137" s="233"/>
      <c r="ALB137" s="233"/>
      <c r="ALC137" s="233"/>
      <c r="ALD137" s="233"/>
      <c r="ALE137" s="233"/>
      <c r="ALF137" s="233"/>
      <c r="ALG137" s="233"/>
      <c r="ALH137" s="233"/>
      <c r="ALI137" s="233"/>
      <c r="ALJ137" s="233"/>
      <c r="ALK137" s="233"/>
      <c r="ALL137" s="233"/>
      <c r="ALM137" s="233"/>
      <c r="ALN137" s="233"/>
      <c r="ALO137" s="233"/>
      <c r="ALP137" s="233"/>
      <c r="ALQ137" s="233"/>
      <c r="ALR137" s="233"/>
      <c r="ALS137" s="233"/>
    </row>
    <row r="138" spans="1:1007" x14ac:dyDescent="0.2">
      <c r="A138" s="398">
        <v>22</v>
      </c>
      <c r="B138" s="749" t="s">
        <v>315</v>
      </c>
      <c r="C138" s="762"/>
      <c r="D138" s="400">
        <f t="shared" si="12"/>
        <v>0</v>
      </c>
      <c r="E138" s="753"/>
      <c r="F138" s="360">
        <f t="shared" si="22"/>
        <v>0</v>
      </c>
      <c r="G138" s="360">
        <f t="shared" si="17"/>
        <v>0</v>
      </c>
      <c r="H138" s="362">
        <f t="shared" si="15"/>
        <v>0</v>
      </c>
      <c r="I138" s="233"/>
      <c r="J138" s="233"/>
      <c r="K138" s="233"/>
      <c r="L138" s="233"/>
      <c r="M138" s="233"/>
      <c r="N138" s="233"/>
      <c r="O138" s="233"/>
      <c r="P138" s="233"/>
      <c r="Q138" s="233"/>
      <c r="R138" s="233"/>
      <c r="S138" s="233"/>
      <c r="T138" s="233"/>
      <c r="U138" s="233"/>
      <c r="V138" s="233"/>
      <c r="W138" s="233"/>
      <c r="X138" s="233"/>
      <c r="Y138" s="233"/>
      <c r="Z138" s="233"/>
      <c r="AA138" s="233"/>
      <c r="AB138" s="233"/>
      <c r="AC138" s="233"/>
      <c r="AD138" s="233"/>
      <c r="AE138" s="233"/>
      <c r="AF138" s="233"/>
      <c r="AG138" s="233"/>
      <c r="AH138" s="233"/>
      <c r="AI138" s="233"/>
      <c r="AJ138" s="233"/>
      <c r="AK138" s="233"/>
      <c r="AL138" s="233"/>
      <c r="AM138" s="233"/>
      <c r="AN138" s="233"/>
      <c r="AO138" s="233"/>
      <c r="AP138" s="233"/>
      <c r="AQ138" s="233"/>
      <c r="AR138" s="233"/>
      <c r="AS138" s="233"/>
      <c r="AT138" s="233"/>
      <c r="AU138" s="233"/>
      <c r="AV138" s="233"/>
      <c r="AW138" s="233"/>
      <c r="AX138" s="233"/>
      <c r="AY138" s="233"/>
      <c r="AZ138" s="233"/>
      <c r="BA138" s="233"/>
      <c r="BB138" s="233"/>
      <c r="BC138" s="233"/>
      <c r="BD138" s="233"/>
      <c r="BE138" s="233"/>
      <c r="BF138" s="233"/>
      <c r="BG138" s="233"/>
      <c r="BH138" s="233"/>
      <c r="BI138" s="233"/>
      <c r="BJ138" s="233"/>
      <c r="BK138" s="233"/>
      <c r="BL138" s="233"/>
      <c r="BM138" s="233"/>
      <c r="BN138" s="233"/>
      <c r="BO138" s="233"/>
      <c r="BP138" s="233"/>
      <c r="BQ138" s="233"/>
      <c r="BR138" s="233"/>
      <c r="BS138" s="233"/>
      <c r="BT138" s="233"/>
      <c r="BU138" s="233"/>
      <c r="BV138" s="233"/>
      <c r="BW138" s="233"/>
      <c r="BX138" s="233"/>
      <c r="BY138" s="233"/>
      <c r="BZ138" s="233"/>
      <c r="CA138" s="233"/>
      <c r="CB138" s="233"/>
      <c r="CC138" s="233"/>
      <c r="CD138" s="233"/>
      <c r="CE138" s="233"/>
      <c r="CF138" s="233"/>
      <c r="CG138" s="233"/>
      <c r="CH138" s="233"/>
      <c r="CI138" s="233"/>
      <c r="CJ138" s="233"/>
      <c r="CK138" s="233"/>
      <c r="CL138" s="233"/>
      <c r="CM138" s="233"/>
      <c r="CN138" s="233"/>
      <c r="CO138" s="233"/>
      <c r="CP138" s="233"/>
      <c r="CQ138" s="233"/>
      <c r="CR138" s="233"/>
      <c r="CS138" s="233"/>
      <c r="CT138" s="233"/>
      <c r="CU138" s="233"/>
      <c r="CV138" s="233"/>
      <c r="CW138" s="233"/>
      <c r="CX138" s="233"/>
      <c r="CY138" s="233"/>
      <c r="CZ138" s="233"/>
      <c r="DA138" s="233"/>
      <c r="DB138" s="233"/>
      <c r="DC138" s="233"/>
      <c r="DD138" s="233"/>
      <c r="DE138" s="233"/>
      <c r="DF138" s="233"/>
      <c r="DG138" s="233"/>
      <c r="DH138" s="233"/>
      <c r="DI138" s="233"/>
      <c r="DJ138" s="233"/>
      <c r="DK138" s="233"/>
      <c r="DL138" s="233"/>
      <c r="DM138" s="233"/>
      <c r="DN138" s="233"/>
      <c r="DO138" s="233"/>
      <c r="DP138" s="233"/>
      <c r="DQ138" s="233"/>
      <c r="DR138" s="233"/>
      <c r="DS138" s="233"/>
      <c r="DT138" s="233"/>
      <c r="DU138" s="233"/>
      <c r="DV138" s="233"/>
      <c r="DW138" s="233"/>
      <c r="DX138" s="233"/>
      <c r="DY138" s="233"/>
      <c r="DZ138" s="233"/>
      <c r="EA138" s="233"/>
      <c r="EB138" s="233"/>
      <c r="EC138" s="233"/>
      <c r="ED138" s="233"/>
      <c r="EE138" s="233"/>
      <c r="EF138" s="233"/>
      <c r="EG138" s="233"/>
      <c r="EH138" s="233"/>
      <c r="EI138" s="233"/>
      <c r="EJ138" s="233"/>
      <c r="EK138" s="233"/>
      <c r="EL138" s="233"/>
      <c r="EM138" s="233"/>
      <c r="EN138" s="233"/>
      <c r="EO138" s="233"/>
      <c r="EP138" s="233"/>
      <c r="EQ138" s="233"/>
      <c r="ER138" s="233"/>
      <c r="ES138" s="233"/>
      <c r="ET138" s="233"/>
      <c r="EU138" s="233"/>
      <c r="EV138" s="233"/>
      <c r="EW138" s="233"/>
      <c r="EX138" s="233"/>
      <c r="EY138" s="233"/>
      <c r="EZ138" s="233"/>
      <c r="FA138" s="233"/>
      <c r="FB138" s="233"/>
      <c r="FC138" s="233"/>
      <c r="FD138" s="233"/>
      <c r="FE138" s="233"/>
      <c r="FF138" s="233"/>
      <c r="FG138" s="233"/>
      <c r="FH138" s="233"/>
      <c r="FI138" s="233"/>
      <c r="FJ138" s="233"/>
      <c r="FK138" s="233"/>
      <c r="FL138" s="233"/>
      <c r="FM138" s="233"/>
      <c r="FN138" s="233"/>
      <c r="FO138" s="233"/>
      <c r="FP138" s="233"/>
      <c r="FQ138" s="233"/>
      <c r="FR138" s="233"/>
      <c r="FS138" s="233"/>
      <c r="FT138" s="233"/>
      <c r="FU138" s="233"/>
      <c r="FV138" s="233"/>
      <c r="FW138" s="233"/>
      <c r="FX138" s="233"/>
      <c r="FY138" s="233"/>
      <c r="FZ138" s="233"/>
      <c r="GA138" s="233"/>
      <c r="GB138" s="233"/>
      <c r="GC138" s="233"/>
      <c r="GD138" s="233"/>
      <c r="GE138" s="233"/>
      <c r="GF138" s="233"/>
      <c r="GG138" s="233"/>
      <c r="GH138" s="233"/>
      <c r="GI138" s="233"/>
      <c r="GJ138" s="233"/>
      <c r="GK138" s="233"/>
      <c r="GL138" s="233"/>
      <c r="GM138" s="233"/>
      <c r="GN138" s="233"/>
      <c r="GO138" s="233"/>
      <c r="GP138" s="233"/>
      <c r="GQ138" s="233"/>
      <c r="GR138" s="233"/>
      <c r="GS138" s="233"/>
      <c r="GT138" s="233"/>
      <c r="GU138" s="233"/>
      <c r="GV138" s="233"/>
      <c r="GW138" s="233"/>
      <c r="GX138" s="233"/>
      <c r="GY138" s="233"/>
      <c r="GZ138" s="233"/>
      <c r="HA138" s="233"/>
      <c r="HB138" s="233"/>
      <c r="HC138" s="233"/>
      <c r="HD138" s="233"/>
      <c r="HE138" s="233"/>
      <c r="HF138" s="233"/>
      <c r="HG138" s="233"/>
      <c r="HH138" s="233"/>
      <c r="HI138" s="233"/>
      <c r="HJ138" s="233"/>
      <c r="HK138" s="233"/>
      <c r="HL138" s="233"/>
      <c r="HM138" s="233"/>
      <c r="HN138" s="233"/>
      <c r="HO138" s="233"/>
      <c r="HP138" s="233"/>
      <c r="HQ138" s="233"/>
      <c r="HR138" s="233"/>
      <c r="HS138" s="233"/>
      <c r="HT138" s="233"/>
      <c r="HU138" s="233"/>
      <c r="HV138" s="233"/>
      <c r="HW138" s="233"/>
      <c r="HX138" s="233"/>
      <c r="HY138" s="233"/>
      <c r="HZ138" s="233"/>
      <c r="IA138" s="233"/>
      <c r="IB138" s="233"/>
      <c r="IC138" s="233"/>
      <c r="ID138" s="233"/>
      <c r="IE138" s="233"/>
      <c r="IF138" s="233"/>
      <c r="IG138" s="233"/>
      <c r="IH138" s="233"/>
      <c r="II138" s="233"/>
      <c r="IJ138" s="233"/>
      <c r="IK138" s="233"/>
      <c r="IL138" s="233"/>
      <c r="IM138" s="233"/>
      <c r="IN138" s="233"/>
      <c r="IO138" s="233"/>
      <c r="IP138" s="233"/>
      <c r="IQ138" s="233"/>
      <c r="IR138" s="233"/>
      <c r="IS138" s="233"/>
      <c r="IT138" s="233"/>
      <c r="IU138" s="233"/>
      <c r="IV138" s="233"/>
      <c r="IW138" s="233"/>
      <c r="IX138" s="233"/>
      <c r="IY138" s="233"/>
      <c r="IZ138" s="233"/>
      <c r="JA138" s="233"/>
      <c r="JB138" s="233"/>
      <c r="JC138" s="233"/>
      <c r="JD138" s="233"/>
      <c r="JE138" s="233"/>
      <c r="JF138" s="233"/>
      <c r="JG138" s="233"/>
      <c r="JH138" s="233"/>
      <c r="JI138" s="233"/>
      <c r="JJ138" s="233"/>
      <c r="JK138" s="233"/>
      <c r="JL138" s="233"/>
      <c r="JM138" s="233"/>
      <c r="JN138" s="233"/>
      <c r="JO138" s="233"/>
      <c r="JP138" s="233"/>
      <c r="JQ138" s="233"/>
      <c r="JR138" s="233"/>
      <c r="JS138" s="233"/>
      <c r="JT138" s="233"/>
      <c r="JU138" s="233"/>
      <c r="JV138" s="233"/>
      <c r="JW138" s="233"/>
      <c r="JX138" s="233"/>
      <c r="JY138" s="233"/>
      <c r="JZ138" s="233"/>
      <c r="KA138" s="233"/>
      <c r="KB138" s="233"/>
      <c r="KC138" s="233"/>
      <c r="KD138" s="233"/>
      <c r="KE138" s="233"/>
      <c r="KF138" s="233"/>
      <c r="KG138" s="233"/>
      <c r="KH138" s="233"/>
      <c r="KI138" s="233"/>
      <c r="KJ138" s="233"/>
      <c r="KK138" s="233"/>
      <c r="KL138" s="233"/>
      <c r="KM138" s="233"/>
      <c r="KN138" s="233"/>
      <c r="KO138" s="233"/>
      <c r="KP138" s="233"/>
      <c r="KQ138" s="233"/>
      <c r="KR138" s="233"/>
      <c r="KS138" s="233"/>
      <c r="KT138" s="233"/>
      <c r="KU138" s="233"/>
      <c r="KV138" s="233"/>
      <c r="KW138" s="233"/>
      <c r="KX138" s="233"/>
      <c r="KY138" s="233"/>
      <c r="KZ138" s="233"/>
      <c r="LA138" s="233"/>
      <c r="LB138" s="233"/>
      <c r="LC138" s="233"/>
      <c r="LD138" s="233"/>
      <c r="LE138" s="233"/>
      <c r="LF138" s="233"/>
      <c r="LG138" s="233"/>
      <c r="LH138" s="233"/>
      <c r="LI138" s="233"/>
      <c r="LJ138" s="233"/>
      <c r="LK138" s="233"/>
      <c r="LL138" s="233"/>
      <c r="LM138" s="233"/>
      <c r="LN138" s="233"/>
      <c r="LO138" s="233"/>
      <c r="LP138" s="233"/>
      <c r="LQ138" s="233"/>
      <c r="LR138" s="233"/>
      <c r="LS138" s="233"/>
      <c r="LT138" s="233"/>
      <c r="LU138" s="233"/>
      <c r="LV138" s="233"/>
      <c r="LW138" s="233"/>
      <c r="LX138" s="233"/>
      <c r="LY138" s="233"/>
      <c r="LZ138" s="233"/>
      <c r="MA138" s="233"/>
      <c r="MB138" s="233"/>
      <c r="MC138" s="233"/>
      <c r="MD138" s="233"/>
      <c r="ME138" s="233"/>
      <c r="MF138" s="233"/>
      <c r="MG138" s="233"/>
      <c r="MH138" s="233"/>
      <c r="MI138" s="233"/>
      <c r="MJ138" s="233"/>
      <c r="MK138" s="233"/>
      <c r="ML138" s="233"/>
      <c r="MM138" s="233"/>
      <c r="MN138" s="233"/>
      <c r="MO138" s="233"/>
      <c r="MP138" s="233"/>
      <c r="MQ138" s="233"/>
      <c r="MR138" s="233"/>
      <c r="MS138" s="233"/>
      <c r="MT138" s="233"/>
      <c r="MU138" s="233"/>
      <c r="MV138" s="233"/>
      <c r="MW138" s="233"/>
      <c r="MX138" s="233"/>
      <c r="MY138" s="233"/>
      <c r="MZ138" s="233"/>
      <c r="NA138" s="233"/>
      <c r="NB138" s="233"/>
      <c r="NC138" s="233"/>
      <c r="ND138" s="233"/>
      <c r="NE138" s="233"/>
      <c r="NF138" s="233"/>
      <c r="NG138" s="233"/>
      <c r="NH138" s="233"/>
      <c r="NI138" s="233"/>
      <c r="NJ138" s="233"/>
      <c r="NK138" s="233"/>
      <c r="NL138" s="233"/>
      <c r="NM138" s="233"/>
      <c r="NN138" s="233"/>
      <c r="NO138" s="233"/>
      <c r="NP138" s="233"/>
      <c r="NQ138" s="233"/>
      <c r="NR138" s="233"/>
      <c r="NS138" s="233"/>
      <c r="NT138" s="233"/>
      <c r="NU138" s="233"/>
      <c r="NV138" s="233"/>
      <c r="NW138" s="233"/>
      <c r="NX138" s="233"/>
      <c r="NY138" s="233"/>
      <c r="NZ138" s="233"/>
      <c r="OA138" s="233"/>
      <c r="OB138" s="233"/>
      <c r="OC138" s="233"/>
      <c r="OD138" s="233"/>
      <c r="OE138" s="233"/>
      <c r="OF138" s="233"/>
      <c r="OG138" s="233"/>
      <c r="OH138" s="233"/>
      <c r="OI138" s="233"/>
      <c r="OJ138" s="233"/>
      <c r="OK138" s="233"/>
      <c r="OL138" s="233"/>
      <c r="OM138" s="233"/>
      <c r="ON138" s="233"/>
      <c r="OO138" s="233"/>
      <c r="OP138" s="233"/>
      <c r="OQ138" s="233"/>
      <c r="OR138" s="233"/>
      <c r="OS138" s="233"/>
      <c r="OT138" s="233"/>
      <c r="OU138" s="233"/>
      <c r="OV138" s="233"/>
      <c r="OW138" s="233"/>
      <c r="OX138" s="233"/>
      <c r="OY138" s="233"/>
      <c r="OZ138" s="233"/>
      <c r="PA138" s="233"/>
      <c r="PB138" s="233"/>
      <c r="PC138" s="233"/>
      <c r="PD138" s="233"/>
      <c r="PE138" s="233"/>
      <c r="PF138" s="233"/>
      <c r="PG138" s="233"/>
      <c r="PH138" s="233"/>
      <c r="PI138" s="233"/>
      <c r="PJ138" s="233"/>
      <c r="PK138" s="233"/>
      <c r="PL138" s="233"/>
      <c r="PM138" s="233"/>
      <c r="PN138" s="233"/>
      <c r="PO138" s="233"/>
      <c r="PP138" s="233"/>
      <c r="PQ138" s="233"/>
      <c r="PR138" s="233"/>
      <c r="PS138" s="233"/>
      <c r="PT138" s="233"/>
      <c r="PU138" s="233"/>
      <c r="PV138" s="233"/>
      <c r="PW138" s="233"/>
      <c r="PX138" s="233"/>
      <c r="PY138" s="233"/>
      <c r="PZ138" s="233"/>
      <c r="QA138" s="233"/>
      <c r="QB138" s="233"/>
      <c r="QC138" s="233"/>
      <c r="QD138" s="233"/>
      <c r="QE138" s="233"/>
      <c r="QF138" s="233"/>
      <c r="QG138" s="233"/>
      <c r="QH138" s="233"/>
      <c r="QI138" s="233"/>
      <c r="QJ138" s="233"/>
      <c r="QK138" s="233"/>
      <c r="QL138" s="233"/>
      <c r="QM138" s="233"/>
      <c r="QN138" s="233"/>
      <c r="QO138" s="233"/>
      <c r="QP138" s="233"/>
      <c r="QQ138" s="233"/>
      <c r="QR138" s="233"/>
      <c r="QS138" s="233"/>
      <c r="QT138" s="233"/>
      <c r="QU138" s="233"/>
      <c r="QV138" s="233"/>
      <c r="QW138" s="233"/>
      <c r="QX138" s="233"/>
      <c r="QY138" s="233"/>
      <c r="QZ138" s="233"/>
      <c r="RA138" s="233"/>
      <c r="RB138" s="233"/>
      <c r="RC138" s="233"/>
      <c r="RD138" s="233"/>
      <c r="RE138" s="233"/>
      <c r="RF138" s="233"/>
      <c r="RG138" s="233"/>
      <c r="RH138" s="233"/>
      <c r="RI138" s="233"/>
      <c r="RJ138" s="233"/>
      <c r="RK138" s="233"/>
      <c r="RL138" s="233"/>
      <c r="RM138" s="233"/>
      <c r="RN138" s="233"/>
      <c r="RO138" s="233"/>
      <c r="RP138" s="233"/>
      <c r="RQ138" s="233"/>
      <c r="RR138" s="233"/>
      <c r="RS138" s="233"/>
      <c r="RT138" s="233"/>
      <c r="RU138" s="233"/>
      <c r="RV138" s="233"/>
      <c r="RW138" s="233"/>
      <c r="RX138" s="233"/>
      <c r="RY138" s="233"/>
      <c r="RZ138" s="233"/>
      <c r="SA138" s="233"/>
      <c r="SB138" s="233"/>
      <c r="SC138" s="233"/>
      <c r="SD138" s="233"/>
      <c r="SE138" s="233"/>
      <c r="SF138" s="233"/>
      <c r="SG138" s="233"/>
      <c r="SH138" s="233"/>
      <c r="SI138" s="233"/>
      <c r="SJ138" s="233"/>
      <c r="SK138" s="233"/>
      <c r="SL138" s="233"/>
      <c r="SM138" s="233"/>
      <c r="SN138" s="233"/>
      <c r="SO138" s="233"/>
      <c r="SP138" s="233"/>
      <c r="SQ138" s="233"/>
      <c r="SR138" s="233"/>
      <c r="SS138" s="233"/>
      <c r="ST138" s="233"/>
      <c r="SU138" s="233"/>
      <c r="SV138" s="233"/>
      <c r="SW138" s="233"/>
      <c r="SX138" s="233"/>
      <c r="SY138" s="233"/>
      <c r="SZ138" s="233"/>
      <c r="TA138" s="233"/>
      <c r="TB138" s="233"/>
      <c r="TC138" s="233"/>
      <c r="TD138" s="233"/>
      <c r="TE138" s="233"/>
      <c r="TF138" s="233"/>
      <c r="TG138" s="233"/>
      <c r="TH138" s="233"/>
      <c r="TI138" s="233"/>
      <c r="TJ138" s="233"/>
      <c r="TK138" s="233"/>
      <c r="TL138" s="233"/>
      <c r="TM138" s="233"/>
      <c r="TN138" s="233"/>
      <c r="TO138" s="233"/>
      <c r="TP138" s="233"/>
      <c r="TQ138" s="233"/>
      <c r="TR138" s="233"/>
      <c r="TS138" s="233"/>
      <c r="TT138" s="233"/>
      <c r="TU138" s="233"/>
      <c r="TV138" s="233"/>
      <c r="TW138" s="233"/>
      <c r="TX138" s="233"/>
      <c r="TY138" s="233"/>
      <c r="TZ138" s="233"/>
      <c r="UA138" s="233"/>
      <c r="UB138" s="233"/>
      <c r="UC138" s="233"/>
      <c r="UD138" s="233"/>
      <c r="UE138" s="233"/>
      <c r="UF138" s="233"/>
      <c r="UG138" s="233"/>
      <c r="UH138" s="233"/>
      <c r="UI138" s="233"/>
      <c r="UJ138" s="233"/>
      <c r="UK138" s="233"/>
      <c r="UL138" s="233"/>
      <c r="UM138" s="233"/>
      <c r="UN138" s="233"/>
      <c r="UO138" s="233"/>
      <c r="UP138" s="233"/>
      <c r="UQ138" s="233"/>
      <c r="UR138" s="233"/>
      <c r="US138" s="233"/>
      <c r="UT138" s="233"/>
      <c r="UU138" s="233"/>
      <c r="UV138" s="233"/>
      <c r="UW138" s="233"/>
      <c r="UX138" s="233"/>
      <c r="UY138" s="233"/>
      <c r="UZ138" s="233"/>
      <c r="VA138" s="233"/>
      <c r="VB138" s="233"/>
      <c r="VC138" s="233"/>
      <c r="VD138" s="233"/>
      <c r="VE138" s="233"/>
      <c r="VF138" s="233"/>
      <c r="VG138" s="233"/>
      <c r="VH138" s="233"/>
      <c r="VI138" s="233"/>
      <c r="VJ138" s="233"/>
      <c r="VK138" s="233"/>
      <c r="VL138" s="233"/>
      <c r="VM138" s="233"/>
      <c r="VN138" s="233"/>
      <c r="VO138" s="233"/>
      <c r="VP138" s="233"/>
      <c r="VQ138" s="233"/>
      <c r="VR138" s="233"/>
      <c r="VS138" s="233"/>
      <c r="VT138" s="233"/>
      <c r="VU138" s="233"/>
      <c r="VV138" s="233"/>
      <c r="VW138" s="233"/>
      <c r="VX138" s="233"/>
      <c r="VY138" s="233"/>
      <c r="VZ138" s="233"/>
      <c r="WA138" s="233"/>
      <c r="WB138" s="233"/>
      <c r="WC138" s="233"/>
      <c r="WD138" s="233"/>
      <c r="WE138" s="233"/>
      <c r="WF138" s="233"/>
      <c r="WG138" s="233"/>
      <c r="WH138" s="233"/>
      <c r="WI138" s="233"/>
      <c r="WJ138" s="233"/>
      <c r="WK138" s="233"/>
      <c r="WL138" s="233"/>
      <c r="WM138" s="233"/>
      <c r="WN138" s="233"/>
      <c r="WO138" s="233"/>
      <c r="WP138" s="233"/>
      <c r="WQ138" s="233"/>
      <c r="WR138" s="233"/>
      <c r="WS138" s="233"/>
      <c r="WT138" s="233"/>
      <c r="WU138" s="233"/>
      <c r="WV138" s="233"/>
      <c r="WW138" s="233"/>
      <c r="WX138" s="233"/>
      <c r="WY138" s="233"/>
      <c r="WZ138" s="233"/>
      <c r="XA138" s="233"/>
      <c r="XB138" s="233"/>
      <c r="XC138" s="233"/>
      <c r="XD138" s="233"/>
      <c r="XE138" s="233"/>
      <c r="XF138" s="233"/>
      <c r="XG138" s="233"/>
      <c r="XH138" s="233"/>
      <c r="XI138" s="233"/>
      <c r="XJ138" s="233"/>
      <c r="XK138" s="233"/>
      <c r="XL138" s="233"/>
      <c r="XM138" s="233"/>
      <c r="XN138" s="233"/>
      <c r="XO138" s="233"/>
      <c r="XP138" s="233"/>
      <c r="XQ138" s="233"/>
      <c r="XR138" s="233"/>
      <c r="XS138" s="233"/>
      <c r="XT138" s="233"/>
      <c r="XU138" s="233"/>
      <c r="XV138" s="233"/>
      <c r="XW138" s="233"/>
      <c r="XX138" s="233"/>
      <c r="XY138" s="233"/>
      <c r="XZ138" s="233"/>
      <c r="YA138" s="233"/>
      <c r="YB138" s="233"/>
      <c r="YC138" s="233"/>
      <c r="YD138" s="233"/>
      <c r="YE138" s="233"/>
      <c r="YF138" s="233"/>
      <c r="YG138" s="233"/>
      <c r="YH138" s="233"/>
      <c r="YI138" s="233"/>
      <c r="YJ138" s="233"/>
      <c r="YK138" s="233"/>
      <c r="YL138" s="233"/>
      <c r="YM138" s="233"/>
      <c r="YN138" s="233"/>
      <c r="YO138" s="233"/>
      <c r="YP138" s="233"/>
      <c r="YQ138" s="233"/>
      <c r="YR138" s="233"/>
      <c r="YS138" s="233"/>
      <c r="YT138" s="233"/>
      <c r="YU138" s="233"/>
      <c r="YV138" s="233"/>
      <c r="YW138" s="233"/>
      <c r="YX138" s="233"/>
      <c r="YY138" s="233"/>
      <c r="YZ138" s="233"/>
      <c r="ZA138" s="233"/>
      <c r="ZB138" s="233"/>
      <c r="ZC138" s="233"/>
      <c r="ZD138" s="233"/>
      <c r="ZE138" s="233"/>
      <c r="ZF138" s="233"/>
      <c r="ZG138" s="233"/>
      <c r="ZH138" s="233"/>
      <c r="ZI138" s="233"/>
      <c r="ZJ138" s="233"/>
      <c r="ZK138" s="233"/>
      <c r="ZL138" s="233"/>
      <c r="ZM138" s="233"/>
      <c r="ZN138" s="233"/>
      <c r="ZO138" s="233"/>
      <c r="ZP138" s="233"/>
      <c r="ZQ138" s="233"/>
      <c r="ZR138" s="233"/>
      <c r="ZS138" s="233"/>
      <c r="ZT138" s="233"/>
      <c r="ZU138" s="233"/>
      <c r="ZV138" s="233"/>
      <c r="ZW138" s="233"/>
      <c r="ZX138" s="233"/>
      <c r="ZY138" s="233"/>
      <c r="ZZ138" s="233"/>
      <c r="AAA138" s="233"/>
      <c r="AAB138" s="233"/>
      <c r="AAC138" s="233"/>
      <c r="AAD138" s="233"/>
      <c r="AAE138" s="233"/>
      <c r="AAF138" s="233"/>
      <c r="AAG138" s="233"/>
      <c r="AAH138" s="233"/>
      <c r="AAI138" s="233"/>
      <c r="AAJ138" s="233"/>
      <c r="AAK138" s="233"/>
      <c r="AAL138" s="233"/>
      <c r="AAM138" s="233"/>
      <c r="AAN138" s="233"/>
      <c r="AAO138" s="233"/>
      <c r="AAP138" s="233"/>
      <c r="AAQ138" s="233"/>
      <c r="AAR138" s="233"/>
      <c r="AAS138" s="233"/>
      <c r="AAT138" s="233"/>
      <c r="AAU138" s="233"/>
      <c r="AAV138" s="233"/>
      <c r="AAW138" s="233"/>
      <c r="AAX138" s="233"/>
      <c r="AAY138" s="233"/>
      <c r="AAZ138" s="233"/>
      <c r="ABA138" s="233"/>
      <c r="ABB138" s="233"/>
      <c r="ABC138" s="233"/>
      <c r="ABD138" s="233"/>
      <c r="ABE138" s="233"/>
      <c r="ABF138" s="233"/>
      <c r="ABG138" s="233"/>
      <c r="ABH138" s="233"/>
      <c r="ABI138" s="233"/>
      <c r="ABJ138" s="233"/>
      <c r="ABK138" s="233"/>
      <c r="ABL138" s="233"/>
      <c r="ABM138" s="233"/>
      <c r="ABN138" s="233"/>
      <c r="ABO138" s="233"/>
      <c r="ABP138" s="233"/>
      <c r="ABQ138" s="233"/>
      <c r="ABR138" s="233"/>
      <c r="ABS138" s="233"/>
      <c r="ABT138" s="233"/>
      <c r="ABU138" s="233"/>
      <c r="ABV138" s="233"/>
      <c r="ABW138" s="233"/>
      <c r="ABX138" s="233"/>
      <c r="ABY138" s="233"/>
      <c r="ABZ138" s="233"/>
      <c r="ACA138" s="233"/>
      <c r="ACB138" s="233"/>
      <c r="ACC138" s="233"/>
      <c r="ACD138" s="233"/>
      <c r="ACE138" s="233"/>
      <c r="ACF138" s="233"/>
      <c r="ACG138" s="233"/>
      <c r="ACH138" s="233"/>
      <c r="ACI138" s="233"/>
      <c r="ACJ138" s="233"/>
      <c r="ACK138" s="233"/>
      <c r="ACL138" s="233"/>
      <c r="ACM138" s="233"/>
      <c r="ACN138" s="233"/>
      <c r="ACO138" s="233"/>
      <c r="ACP138" s="233"/>
      <c r="ACQ138" s="233"/>
      <c r="ACR138" s="233"/>
      <c r="ACS138" s="233"/>
      <c r="ACT138" s="233"/>
      <c r="ACU138" s="233"/>
      <c r="ACV138" s="233"/>
      <c r="ACW138" s="233"/>
      <c r="ACX138" s="233"/>
      <c r="ACY138" s="233"/>
      <c r="ACZ138" s="233"/>
      <c r="ADA138" s="233"/>
      <c r="ADB138" s="233"/>
      <c r="ADC138" s="233"/>
      <c r="ADD138" s="233"/>
      <c r="ADE138" s="233"/>
      <c r="ADF138" s="233"/>
      <c r="ADG138" s="233"/>
      <c r="ADH138" s="233"/>
      <c r="ADI138" s="233"/>
      <c r="ADJ138" s="233"/>
      <c r="ADK138" s="233"/>
      <c r="ADL138" s="233"/>
      <c r="ADM138" s="233"/>
      <c r="ADN138" s="233"/>
      <c r="ADO138" s="233"/>
      <c r="ADP138" s="233"/>
      <c r="ADQ138" s="233"/>
      <c r="ADR138" s="233"/>
      <c r="ADS138" s="233"/>
      <c r="ADT138" s="233"/>
      <c r="ADU138" s="233"/>
      <c r="ADV138" s="233"/>
      <c r="ADW138" s="233"/>
      <c r="ADX138" s="233"/>
      <c r="ADY138" s="233"/>
      <c r="ADZ138" s="233"/>
      <c r="AEA138" s="233"/>
      <c r="AEB138" s="233"/>
      <c r="AEC138" s="233"/>
      <c r="AED138" s="233"/>
      <c r="AEE138" s="233"/>
      <c r="AEF138" s="233"/>
      <c r="AEG138" s="233"/>
      <c r="AEH138" s="233"/>
      <c r="AEI138" s="233"/>
      <c r="AEJ138" s="233"/>
      <c r="AEK138" s="233"/>
      <c r="AEL138" s="233"/>
      <c r="AEM138" s="233"/>
      <c r="AEN138" s="233"/>
      <c r="AEO138" s="233"/>
      <c r="AEP138" s="233"/>
      <c r="AEQ138" s="233"/>
      <c r="AER138" s="233"/>
      <c r="AES138" s="233"/>
      <c r="AET138" s="233"/>
      <c r="AEU138" s="233"/>
      <c r="AEV138" s="233"/>
      <c r="AEW138" s="233"/>
      <c r="AEX138" s="233"/>
      <c r="AEY138" s="233"/>
      <c r="AEZ138" s="233"/>
      <c r="AFA138" s="233"/>
      <c r="AFB138" s="233"/>
      <c r="AFC138" s="233"/>
      <c r="AFD138" s="233"/>
      <c r="AFE138" s="233"/>
      <c r="AFF138" s="233"/>
      <c r="AFG138" s="233"/>
      <c r="AFH138" s="233"/>
      <c r="AFI138" s="233"/>
      <c r="AFJ138" s="233"/>
      <c r="AFK138" s="233"/>
      <c r="AFL138" s="233"/>
      <c r="AFM138" s="233"/>
      <c r="AFN138" s="233"/>
      <c r="AFO138" s="233"/>
      <c r="AFP138" s="233"/>
      <c r="AFQ138" s="233"/>
      <c r="AFR138" s="233"/>
      <c r="AFS138" s="233"/>
      <c r="AFT138" s="233"/>
      <c r="AFU138" s="233"/>
      <c r="AFV138" s="233"/>
      <c r="AFW138" s="233"/>
      <c r="AFX138" s="233"/>
      <c r="AFY138" s="233"/>
      <c r="AFZ138" s="233"/>
      <c r="AGA138" s="233"/>
      <c r="AGB138" s="233"/>
      <c r="AGC138" s="233"/>
      <c r="AGD138" s="233"/>
      <c r="AGE138" s="233"/>
      <c r="AGF138" s="233"/>
      <c r="AGG138" s="233"/>
      <c r="AGH138" s="233"/>
      <c r="AGI138" s="233"/>
      <c r="AGJ138" s="233"/>
      <c r="AGK138" s="233"/>
      <c r="AGL138" s="233"/>
      <c r="AGM138" s="233"/>
      <c r="AGN138" s="233"/>
      <c r="AGO138" s="233"/>
      <c r="AGP138" s="233"/>
      <c r="AGQ138" s="233"/>
      <c r="AGR138" s="233"/>
      <c r="AGS138" s="233"/>
      <c r="AGT138" s="233"/>
      <c r="AGU138" s="233"/>
      <c r="AGV138" s="233"/>
      <c r="AGW138" s="233"/>
      <c r="AGX138" s="233"/>
      <c r="AGY138" s="233"/>
      <c r="AGZ138" s="233"/>
      <c r="AHA138" s="233"/>
      <c r="AHB138" s="233"/>
      <c r="AHC138" s="233"/>
      <c r="AHD138" s="233"/>
      <c r="AHE138" s="233"/>
      <c r="AHF138" s="233"/>
      <c r="AHG138" s="233"/>
      <c r="AHH138" s="233"/>
      <c r="AHI138" s="233"/>
      <c r="AHJ138" s="233"/>
      <c r="AHK138" s="233"/>
      <c r="AHL138" s="233"/>
      <c r="AHM138" s="233"/>
      <c r="AHN138" s="233"/>
      <c r="AHO138" s="233"/>
      <c r="AHP138" s="233"/>
      <c r="AHQ138" s="233"/>
      <c r="AHR138" s="233"/>
      <c r="AHS138" s="233"/>
      <c r="AHT138" s="233"/>
      <c r="AHU138" s="233"/>
      <c r="AHV138" s="233"/>
      <c r="AHW138" s="233"/>
      <c r="AHX138" s="233"/>
      <c r="AHY138" s="233"/>
      <c r="AHZ138" s="233"/>
      <c r="AIA138" s="233"/>
      <c r="AIB138" s="233"/>
      <c r="AIC138" s="233"/>
      <c r="AID138" s="233"/>
      <c r="AIE138" s="233"/>
      <c r="AIF138" s="233"/>
      <c r="AIG138" s="233"/>
      <c r="AIH138" s="233"/>
      <c r="AII138" s="233"/>
      <c r="AIJ138" s="233"/>
      <c r="AIK138" s="233"/>
      <c r="AIL138" s="233"/>
      <c r="AIM138" s="233"/>
      <c r="AIN138" s="233"/>
      <c r="AIO138" s="233"/>
      <c r="AIP138" s="233"/>
      <c r="AIQ138" s="233"/>
      <c r="AIR138" s="233"/>
      <c r="AIS138" s="233"/>
      <c r="AIT138" s="233"/>
      <c r="AIU138" s="233"/>
      <c r="AIV138" s="233"/>
      <c r="AIW138" s="233"/>
      <c r="AIX138" s="233"/>
      <c r="AIY138" s="233"/>
      <c r="AIZ138" s="233"/>
      <c r="AJA138" s="233"/>
      <c r="AJB138" s="233"/>
      <c r="AJC138" s="233"/>
      <c r="AJD138" s="233"/>
      <c r="AJE138" s="233"/>
      <c r="AJF138" s="233"/>
      <c r="AJG138" s="233"/>
      <c r="AJH138" s="233"/>
      <c r="AJI138" s="233"/>
      <c r="AJJ138" s="233"/>
      <c r="AJK138" s="233"/>
      <c r="AJL138" s="233"/>
      <c r="AJM138" s="233"/>
      <c r="AJN138" s="233"/>
      <c r="AJO138" s="233"/>
      <c r="AJP138" s="233"/>
      <c r="AJQ138" s="233"/>
      <c r="AJR138" s="233"/>
      <c r="AJS138" s="233"/>
      <c r="AJT138" s="233"/>
      <c r="AJU138" s="233"/>
      <c r="AJV138" s="233"/>
      <c r="AJW138" s="233"/>
      <c r="AJX138" s="233"/>
      <c r="AJY138" s="233"/>
      <c r="AJZ138" s="233"/>
      <c r="AKA138" s="233"/>
      <c r="AKB138" s="233"/>
      <c r="AKC138" s="233"/>
      <c r="AKD138" s="233"/>
      <c r="AKE138" s="233"/>
      <c r="AKF138" s="233"/>
      <c r="AKG138" s="233"/>
      <c r="AKH138" s="233"/>
      <c r="AKI138" s="233"/>
      <c r="AKJ138" s="233"/>
      <c r="AKK138" s="233"/>
      <c r="AKL138" s="233"/>
      <c r="AKM138" s="233"/>
      <c r="AKN138" s="233"/>
      <c r="AKO138" s="233"/>
      <c r="AKP138" s="233"/>
      <c r="AKQ138" s="233"/>
      <c r="AKR138" s="233"/>
      <c r="AKS138" s="233"/>
      <c r="AKT138" s="233"/>
      <c r="AKU138" s="233"/>
      <c r="AKV138" s="233"/>
      <c r="AKW138" s="233"/>
      <c r="AKX138" s="233"/>
      <c r="AKY138" s="233"/>
      <c r="AKZ138" s="233"/>
      <c r="ALA138" s="233"/>
      <c r="ALB138" s="233"/>
      <c r="ALC138" s="233"/>
      <c r="ALD138" s="233"/>
      <c r="ALE138" s="233"/>
      <c r="ALF138" s="233"/>
      <c r="ALG138" s="233"/>
      <c r="ALH138" s="233"/>
      <c r="ALI138" s="233"/>
      <c r="ALJ138" s="233"/>
      <c r="ALK138" s="233"/>
      <c r="ALL138" s="233"/>
      <c r="ALM138" s="233"/>
      <c r="ALN138" s="233"/>
      <c r="ALO138" s="233"/>
      <c r="ALP138" s="233"/>
      <c r="ALQ138" s="233"/>
      <c r="ALR138" s="233"/>
      <c r="ALS138" s="233"/>
    </row>
    <row r="139" spans="1:1007" x14ac:dyDescent="0.2">
      <c r="A139" s="398">
        <v>23</v>
      </c>
      <c r="B139" s="749" t="s">
        <v>315</v>
      </c>
      <c r="C139" s="761"/>
      <c r="D139" s="400">
        <f t="shared" si="12"/>
        <v>0</v>
      </c>
      <c r="E139" s="752"/>
      <c r="F139" s="360">
        <f t="shared" si="22"/>
        <v>0</v>
      </c>
      <c r="G139" s="360">
        <f t="shared" si="17"/>
        <v>0</v>
      </c>
      <c r="H139" s="360">
        <f t="shared" si="15"/>
        <v>0</v>
      </c>
      <c r="I139" s="233"/>
      <c r="J139" s="233"/>
      <c r="K139" s="233"/>
      <c r="L139" s="233"/>
      <c r="M139" s="233"/>
      <c r="N139" s="233"/>
      <c r="O139" s="233"/>
      <c r="P139" s="233"/>
      <c r="Q139" s="233"/>
      <c r="R139" s="233"/>
      <c r="S139" s="233"/>
      <c r="T139" s="233"/>
      <c r="U139" s="233"/>
      <c r="V139" s="233"/>
      <c r="W139" s="233"/>
      <c r="X139" s="233"/>
      <c r="Y139" s="233"/>
      <c r="Z139" s="233"/>
      <c r="AA139" s="233"/>
      <c r="AB139" s="233"/>
      <c r="AC139" s="233"/>
      <c r="AD139" s="233"/>
      <c r="AE139" s="233"/>
      <c r="AF139" s="233"/>
      <c r="AG139" s="233"/>
      <c r="AH139" s="233"/>
      <c r="AI139" s="233"/>
      <c r="AJ139" s="233"/>
      <c r="AK139" s="233"/>
      <c r="AL139" s="233"/>
      <c r="AM139" s="233"/>
      <c r="AN139" s="233"/>
      <c r="AO139" s="233"/>
      <c r="AP139" s="233"/>
      <c r="AQ139" s="233"/>
      <c r="AR139" s="233"/>
      <c r="AS139" s="233"/>
      <c r="AT139" s="233"/>
      <c r="AU139" s="233"/>
      <c r="AV139" s="233"/>
      <c r="AW139" s="233"/>
      <c r="AX139" s="233"/>
      <c r="AY139" s="233"/>
      <c r="AZ139" s="233"/>
      <c r="BA139" s="233"/>
      <c r="BB139" s="233"/>
      <c r="BC139" s="233"/>
      <c r="BD139" s="233"/>
      <c r="BE139" s="233"/>
      <c r="BF139" s="233"/>
      <c r="BG139" s="233"/>
      <c r="BH139" s="233"/>
      <c r="BI139" s="233"/>
      <c r="BJ139" s="233"/>
      <c r="BK139" s="233"/>
      <c r="BL139" s="233"/>
      <c r="BM139" s="233"/>
      <c r="BN139" s="233"/>
      <c r="BO139" s="233"/>
      <c r="BP139" s="233"/>
      <c r="BQ139" s="233"/>
      <c r="BR139" s="233"/>
      <c r="BS139" s="233"/>
      <c r="BT139" s="233"/>
      <c r="BU139" s="233"/>
      <c r="BV139" s="233"/>
      <c r="BW139" s="233"/>
      <c r="BX139" s="233"/>
      <c r="BY139" s="233"/>
      <c r="BZ139" s="233"/>
      <c r="CA139" s="233"/>
      <c r="CB139" s="233"/>
      <c r="CC139" s="233"/>
      <c r="CD139" s="233"/>
      <c r="CE139" s="233"/>
      <c r="CF139" s="233"/>
      <c r="CG139" s="233"/>
      <c r="CH139" s="233"/>
      <c r="CI139" s="233"/>
      <c r="CJ139" s="233"/>
      <c r="CK139" s="233"/>
      <c r="CL139" s="233"/>
      <c r="CM139" s="233"/>
      <c r="CN139" s="233"/>
      <c r="CO139" s="233"/>
      <c r="CP139" s="233"/>
      <c r="CQ139" s="233"/>
      <c r="CR139" s="233"/>
      <c r="CS139" s="233"/>
      <c r="CT139" s="233"/>
      <c r="CU139" s="233"/>
      <c r="CV139" s="233"/>
      <c r="CW139" s="233"/>
      <c r="CX139" s="233"/>
      <c r="CY139" s="233"/>
      <c r="CZ139" s="233"/>
      <c r="DA139" s="233"/>
      <c r="DB139" s="233"/>
      <c r="DC139" s="233"/>
      <c r="DD139" s="233"/>
      <c r="DE139" s="233"/>
      <c r="DF139" s="233"/>
      <c r="DG139" s="233"/>
      <c r="DH139" s="233"/>
      <c r="DI139" s="233"/>
      <c r="DJ139" s="233"/>
      <c r="DK139" s="233"/>
      <c r="DL139" s="233"/>
      <c r="DM139" s="233"/>
      <c r="DN139" s="233"/>
      <c r="DO139" s="233"/>
      <c r="DP139" s="233"/>
      <c r="DQ139" s="233"/>
      <c r="DR139" s="233"/>
      <c r="DS139" s="233"/>
      <c r="DT139" s="233"/>
      <c r="DU139" s="233"/>
      <c r="DV139" s="233"/>
      <c r="DW139" s="233"/>
      <c r="DX139" s="233"/>
      <c r="DY139" s="233"/>
      <c r="DZ139" s="233"/>
      <c r="EA139" s="233"/>
      <c r="EB139" s="233"/>
      <c r="EC139" s="233"/>
      <c r="ED139" s="233"/>
      <c r="EE139" s="233"/>
      <c r="EF139" s="233"/>
      <c r="EG139" s="233"/>
      <c r="EH139" s="233"/>
      <c r="EI139" s="233"/>
      <c r="EJ139" s="233"/>
      <c r="EK139" s="233"/>
      <c r="EL139" s="233"/>
      <c r="EM139" s="233"/>
      <c r="EN139" s="233"/>
      <c r="EO139" s="233"/>
      <c r="EP139" s="233"/>
      <c r="EQ139" s="233"/>
      <c r="ER139" s="233"/>
      <c r="ES139" s="233"/>
      <c r="ET139" s="233"/>
      <c r="EU139" s="233"/>
      <c r="EV139" s="233"/>
      <c r="EW139" s="233"/>
      <c r="EX139" s="233"/>
      <c r="EY139" s="233"/>
      <c r="EZ139" s="233"/>
      <c r="FA139" s="233"/>
      <c r="FB139" s="233"/>
      <c r="FC139" s="233"/>
      <c r="FD139" s="233"/>
      <c r="FE139" s="233"/>
      <c r="FF139" s="233"/>
      <c r="FG139" s="233"/>
      <c r="FH139" s="233"/>
      <c r="FI139" s="233"/>
      <c r="FJ139" s="233"/>
      <c r="FK139" s="233"/>
      <c r="FL139" s="233"/>
      <c r="FM139" s="233"/>
      <c r="FN139" s="233"/>
      <c r="FO139" s="233"/>
      <c r="FP139" s="233"/>
      <c r="FQ139" s="233"/>
      <c r="FR139" s="233"/>
      <c r="FS139" s="233"/>
      <c r="FT139" s="233"/>
      <c r="FU139" s="233"/>
      <c r="FV139" s="233"/>
      <c r="FW139" s="233"/>
      <c r="FX139" s="233"/>
      <c r="FY139" s="233"/>
      <c r="FZ139" s="233"/>
      <c r="GA139" s="233"/>
      <c r="GB139" s="233"/>
      <c r="GC139" s="233"/>
      <c r="GD139" s="233"/>
      <c r="GE139" s="233"/>
      <c r="GF139" s="233"/>
      <c r="GG139" s="233"/>
      <c r="GH139" s="233"/>
      <c r="GI139" s="233"/>
      <c r="GJ139" s="233"/>
      <c r="GK139" s="233"/>
      <c r="GL139" s="233"/>
      <c r="GM139" s="233"/>
      <c r="GN139" s="233"/>
      <c r="GO139" s="233"/>
      <c r="GP139" s="233"/>
      <c r="GQ139" s="233"/>
      <c r="GR139" s="233"/>
      <c r="GS139" s="233"/>
      <c r="GT139" s="233"/>
      <c r="GU139" s="233"/>
      <c r="GV139" s="233"/>
      <c r="GW139" s="233"/>
      <c r="GX139" s="233"/>
      <c r="GY139" s="233"/>
      <c r="GZ139" s="233"/>
      <c r="HA139" s="233"/>
      <c r="HB139" s="233"/>
      <c r="HC139" s="233"/>
      <c r="HD139" s="233"/>
      <c r="HE139" s="233"/>
      <c r="HF139" s="233"/>
      <c r="HG139" s="233"/>
      <c r="HH139" s="233"/>
      <c r="HI139" s="233"/>
      <c r="HJ139" s="233"/>
      <c r="HK139" s="233"/>
      <c r="HL139" s="233"/>
      <c r="HM139" s="233"/>
      <c r="HN139" s="233"/>
      <c r="HO139" s="233"/>
      <c r="HP139" s="233"/>
      <c r="HQ139" s="233"/>
      <c r="HR139" s="233"/>
      <c r="HS139" s="233"/>
      <c r="HT139" s="233"/>
      <c r="HU139" s="233"/>
      <c r="HV139" s="233"/>
      <c r="HW139" s="233"/>
      <c r="HX139" s="233"/>
      <c r="HY139" s="233"/>
      <c r="HZ139" s="233"/>
      <c r="IA139" s="233"/>
      <c r="IB139" s="233"/>
      <c r="IC139" s="233"/>
      <c r="ID139" s="233"/>
      <c r="IE139" s="233"/>
      <c r="IF139" s="233"/>
      <c r="IG139" s="233"/>
      <c r="IH139" s="233"/>
      <c r="II139" s="233"/>
      <c r="IJ139" s="233"/>
      <c r="IK139" s="233"/>
      <c r="IL139" s="233"/>
      <c r="IM139" s="233"/>
      <c r="IN139" s="233"/>
      <c r="IO139" s="233"/>
      <c r="IP139" s="233"/>
      <c r="IQ139" s="233"/>
      <c r="IR139" s="233"/>
      <c r="IS139" s="233"/>
      <c r="IT139" s="233"/>
      <c r="IU139" s="233"/>
      <c r="IV139" s="233"/>
      <c r="IW139" s="233"/>
      <c r="IX139" s="233"/>
      <c r="IY139" s="233"/>
      <c r="IZ139" s="233"/>
      <c r="JA139" s="233"/>
      <c r="JB139" s="233"/>
      <c r="JC139" s="233"/>
      <c r="JD139" s="233"/>
      <c r="JE139" s="233"/>
      <c r="JF139" s="233"/>
      <c r="JG139" s="233"/>
      <c r="JH139" s="233"/>
      <c r="JI139" s="233"/>
      <c r="JJ139" s="233"/>
      <c r="JK139" s="233"/>
      <c r="JL139" s="233"/>
      <c r="JM139" s="233"/>
      <c r="JN139" s="233"/>
      <c r="JO139" s="233"/>
      <c r="JP139" s="233"/>
      <c r="JQ139" s="233"/>
      <c r="JR139" s="233"/>
      <c r="JS139" s="233"/>
      <c r="JT139" s="233"/>
      <c r="JU139" s="233"/>
      <c r="JV139" s="233"/>
      <c r="JW139" s="233"/>
      <c r="JX139" s="233"/>
      <c r="JY139" s="233"/>
      <c r="JZ139" s="233"/>
      <c r="KA139" s="233"/>
      <c r="KB139" s="233"/>
      <c r="KC139" s="233"/>
      <c r="KD139" s="233"/>
      <c r="KE139" s="233"/>
      <c r="KF139" s="233"/>
      <c r="KG139" s="233"/>
      <c r="KH139" s="233"/>
      <c r="KI139" s="233"/>
      <c r="KJ139" s="233"/>
      <c r="KK139" s="233"/>
      <c r="KL139" s="233"/>
      <c r="KM139" s="233"/>
      <c r="KN139" s="233"/>
      <c r="KO139" s="233"/>
      <c r="KP139" s="233"/>
      <c r="KQ139" s="233"/>
      <c r="KR139" s="233"/>
      <c r="KS139" s="233"/>
      <c r="KT139" s="233"/>
      <c r="KU139" s="233"/>
      <c r="KV139" s="233"/>
      <c r="KW139" s="233"/>
      <c r="KX139" s="233"/>
      <c r="KY139" s="233"/>
      <c r="KZ139" s="233"/>
      <c r="LA139" s="233"/>
      <c r="LB139" s="233"/>
      <c r="LC139" s="233"/>
      <c r="LD139" s="233"/>
      <c r="LE139" s="233"/>
      <c r="LF139" s="233"/>
      <c r="LG139" s="233"/>
      <c r="LH139" s="233"/>
      <c r="LI139" s="233"/>
      <c r="LJ139" s="233"/>
      <c r="LK139" s="233"/>
      <c r="LL139" s="233"/>
      <c r="LM139" s="233"/>
      <c r="LN139" s="233"/>
      <c r="LO139" s="233"/>
      <c r="LP139" s="233"/>
      <c r="LQ139" s="233"/>
      <c r="LR139" s="233"/>
      <c r="LS139" s="233"/>
      <c r="LT139" s="233"/>
      <c r="LU139" s="233"/>
      <c r="LV139" s="233"/>
      <c r="LW139" s="233"/>
      <c r="LX139" s="233"/>
      <c r="LY139" s="233"/>
      <c r="LZ139" s="233"/>
      <c r="MA139" s="233"/>
      <c r="MB139" s="233"/>
      <c r="MC139" s="233"/>
      <c r="MD139" s="233"/>
      <c r="ME139" s="233"/>
      <c r="MF139" s="233"/>
      <c r="MG139" s="233"/>
      <c r="MH139" s="233"/>
      <c r="MI139" s="233"/>
      <c r="MJ139" s="233"/>
      <c r="MK139" s="233"/>
      <c r="ML139" s="233"/>
      <c r="MM139" s="233"/>
      <c r="MN139" s="233"/>
      <c r="MO139" s="233"/>
      <c r="MP139" s="233"/>
      <c r="MQ139" s="233"/>
      <c r="MR139" s="233"/>
      <c r="MS139" s="233"/>
      <c r="MT139" s="233"/>
      <c r="MU139" s="233"/>
      <c r="MV139" s="233"/>
      <c r="MW139" s="233"/>
      <c r="MX139" s="233"/>
      <c r="MY139" s="233"/>
      <c r="MZ139" s="233"/>
      <c r="NA139" s="233"/>
      <c r="NB139" s="233"/>
      <c r="NC139" s="233"/>
      <c r="ND139" s="233"/>
      <c r="NE139" s="233"/>
      <c r="NF139" s="233"/>
      <c r="NG139" s="233"/>
      <c r="NH139" s="233"/>
      <c r="NI139" s="233"/>
      <c r="NJ139" s="233"/>
      <c r="NK139" s="233"/>
      <c r="NL139" s="233"/>
      <c r="NM139" s="233"/>
      <c r="NN139" s="233"/>
      <c r="NO139" s="233"/>
      <c r="NP139" s="233"/>
      <c r="NQ139" s="233"/>
      <c r="NR139" s="233"/>
      <c r="NS139" s="233"/>
      <c r="NT139" s="233"/>
      <c r="NU139" s="233"/>
      <c r="NV139" s="233"/>
      <c r="NW139" s="233"/>
      <c r="NX139" s="233"/>
      <c r="NY139" s="233"/>
      <c r="NZ139" s="233"/>
      <c r="OA139" s="233"/>
      <c r="OB139" s="233"/>
      <c r="OC139" s="233"/>
      <c r="OD139" s="233"/>
      <c r="OE139" s="233"/>
      <c r="OF139" s="233"/>
      <c r="OG139" s="233"/>
      <c r="OH139" s="233"/>
      <c r="OI139" s="233"/>
      <c r="OJ139" s="233"/>
      <c r="OK139" s="233"/>
      <c r="OL139" s="233"/>
      <c r="OM139" s="233"/>
      <c r="ON139" s="233"/>
      <c r="OO139" s="233"/>
      <c r="OP139" s="233"/>
      <c r="OQ139" s="233"/>
      <c r="OR139" s="233"/>
      <c r="OS139" s="233"/>
      <c r="OT139" s="233"/>
      <c r="OU139" s="233"/>
      <c r="OV139" s="233"/>
      <c r="OW139" s="233"/>
      <c r="OX139" s="233"/>
      <c r="OY139" s="233"/>
      <c r="OZ139" s="233"/>
      <c r="PA139" s="233"/>
      <c r="PB139" s="233"/>
      <c r="PC139" s="233"/>
      <c r="PD139" s="233"/>
      <c r="PE139" s="233"/>
      <c r="PF139" s="233"/>
      <c r="PG139" s="233"/>
      <c r="PH139" s="233"/>
      <c r="PI139" s="233"/>
      <c r="PJ139" s="233"/>
      <c r="PK139" s="233"/>
      <c r="PL139" s="233"/>
      <c r="PM139" s="233"/>
      <c r="PN139" s="233"/>
      <c r="PO139" s="233"/>
      <c r="PP139" s="233"/>
      <c r="PQ139" s="233"/>
      <c r="PR139" s="233"/>
      <c r="PS139" s="233"/>
      <c r="PT139" s="233"/>
      <c r="PU139" s="233"/>
      <c r="PV139" s="233"/>
      <c r="PW139" s="233"/>
      <c r="PX139" s="233"/>
      <c r="PY139" s="233"/>
      <c r="PZ139" s="233"/>
      <c r="QA139" s="233"/>
      <c r="QB139" s="233"/>
      <c r="QC139" s="233"/>
      <c r="QD139" s="233"/>
      <c r="QE139" s="233"/>
      <c r="QF139" s="233"/>
      <c r="QG139" s="233"/>
      <c r="QH139" s="233"/>
      <c r="QI139" s="233"/>
      <c r="QJ139" s="233"/>
      <c r="QK139" s="233"/>
      <c r="QL139" s="233"/>
      <c r="QM139" s="233"/>
      <c r="QN139" s="233"/>
      <c r="QO139" s="233"/>
      <c r="QP139" s="233"/>
      <c r="QQ139" s="233"/>
      <c r="QR139" s="233"/>
      <c r="QS139" s="233"/>
      <c r="QT139" s="233"/>
      <c r="QU139" s="233"/>
      <c r="QV139" s="233"/>
      <c r="QW139" s="233"/>
      <c r="QX139" s="233"/>
      <c r="QY139" s="233"/>
      <c r="QZ139" s="233"/>
      <c r="RA139" s="233"/>
      <c r="RB139" s="233"/>
      <c r="RC139" s="233"/>
      <c r="RD139" s="233"/>
      <c r="RE139" s="233"/>
      <c r="RF139" s="233"/>
      <c r="RG139" s="233"/>
      <c r="RH139" s="233"/>
      <c r="RI139" s="233"/>
      <c r="RJ139" s="233"/>
      <c r="RK139" s="233"/>
      <c r="RL139" s="233"/>
      <c r="RM139" s="233"/>
      <c r="RN139" s="233"/>
      <c r="RO139" s="233"/>
      <c r="RP139" s="233"/>
      <c r="RQ139" s="233"/>
      <c r="RR139" s="233"/>
      <c r="RS139" s="233"/>
      <c r="RT139" s="233"/>
      <c r="RU139" s="233"/>
      <c r="RV139" s="233"/>
      <c r="RW139" s="233"/>
      <c r="RX139" s="233"/>
      <c r="RY139" s="233"/>
      <c r="RZ139" s="233"/>
      <c r="SA139" s="233"/>
      <c r="SB139" s="233"/>
      <c r="SC139" s="233"/>
      <c r="SD139" s="233"/>
      <c r="SE139" s="233"/>
      <c r="SF139" s="233"/>
      <c r="SG139" s="233"/>
      <c r="SH139" s="233"/>
      <c r="SI139" s="233"/>
      <c r="SJ139" s="233"/>
      <c r="SK139" s="233"/>
      <c r="SL139" s="233"/>
      <c r="SM139" s="233"/>
      <c r="SN139" s="233"/>
      <c r="SO139" s="233"/>
      <c r="SP139" s="233"/>
      <c r="SQ139" s="233"/>
      <c r="SR139" s="233"/>
      <c r="SS139" s="233"/>
      <c r="ST139" s="233"/>
      <c r="SU139" s="233"/>
      <c r="SV139" s="233"/>
      <c r="SW139" s="233"/>
      <c r="SX139" s="233"/>
      <c r="SY139" s="233"/>
      <c r="SZ139" s="233"/>
      <c r="TA139" s="233"/>
      <c r="TB139" s="233"/>
      <c r="TC139" s="233"/>
      <c r="TD139" s="233"/>
      <c r="TE139" s="233"/>
      <c r="TF139" s="233"/>
      <c r="TG139" s="233"/>
      <c r="TH139" s="233"/>
      <c r="TI139" s="233"/>
      <c r="TJ139" s="233"/>
      <c r="TK139" s="233"/>
      <c r="TL139" s="233"/>
      <c r="TM139" s="233"/>
      <c r="TN139" s="233"/>
      <c r="TO139" s="233"/>
      <c r="TP139" s="233"/>
      <c r="TQ139" s="233"/>
      <c r="TR139" s="233"/>
      <c r="TS139" s="233"/>
      <c r="TT139" s="233"/>
      <c r="TU139" s="233"/>
      <c r="TV139" s="233"/>
      <c r="TW139" s="233"/>
      <c r="TX139" s="233"/>
      <c r="TY139" s="233"/>
      <c r="TZ139" s="233"/>
      <c r="UA139" s="233"/>
      <c r="UB139" s="233"/>
      <c r="UC139" s="233"/>
      <c r="UD139" s="233"/>
      <c r="UE139" s="233"/>
      <c r="UF139" s="233"/>
      <c r="UG139" s="233"/>
      <c r="UH139" s="233"/>
      <c r="UI139" s="233"/>
      <c r="UJ139" s="233"/>
      <c r="UK139" s="233"/>
      <c r="UL139" s="233"/>
      <c r="UM139" s="233"/>
      <c r="UN139" s="233"/>
      <c r="UO139" s="233"/>
      <c r="UP139" s="233"/>
      <c r="UQ139" s="233"/>
      <c r="UR139" s="233"/>
      <c r="US139" s="233"/>
      <c r="UT139" s="233"/>
      <c r="UU139" s="233"/>
      <c r="UV139" s="233"/>
      <c r="UW139" s="233"/>
      <c r="UX139" s="233"/>
      <c r="UY139" s="233"/>
      <c r="UZ139" s="233"/>
      <c r="VA139" s="233"/>
      <c r="VB139" s="233"/>
      <c r="VC139" s="233"/>
      <c r="VD139" s="233"/>
      <c r="VE139" s="233"/>
      <c r="VF139" s="233"/>
      <c r="VG139" s="233"/>
      <c r="VH139" s="233"/>
      <c r="VI139" s="233"/>
      <c r="VJ139" s="233"/>
      <c r="VK139" s="233"/>
      <c r="VL139" s="233"/>
      <c r="VM139" s="233"/>
      <c r="VN139" s="233"/>
      <c r="VO139" s="233"/>
      <c r="VP139" s="233"/>
      <c r="VQ139" s="233"/>
      <c r="VR139" s="233"/>
      <c r="VS139" s="233"/>
      <c r="VT139" s="233"/>
      <c r="VU139" s="233"/>
      <c r="VV139" s="233"/>
      <c r="VW139" s="233"/>
      <c r="VX139" s="233"/>
      <c r="VY139" s="233"/>
      <c r="VZ139" s="233"/>
      <c r="WA139" s="233"/>
      <c r="WB139" s="233"/>
      <c r="WC139" s="233"/>
      <c r="WD139" s="233"/>
      <c r="WE139" s="233"/>
      <c r="WF139" s="233"/>
      <c r="WG139" s="233"/>
      <c r="WH139" s="233"/>
      <c r="WI139" s="233"/>
      <c r="WJ139" s="233"/>
      <c r="WK139" s="233"/>
      <c r="WL139" s="233"/>
      <c r="WM139" s="233"/>
      <c r="WN139" s="233"/>
      <c r="WO139" s="233"/>
      <c r="WP139" s="233"/>
      <c r="WQ139" s="233"/>
      <c r="WR139" s="233"/>
      <c r="WS139" s="233"/>
      <c r="WT139" s="233"/>
      <c r="WU139" s="233"/>
      <c r="WV139" s="233"/>
      <c r="WW139" s="233"/>
      <c r="WX139" s="233"/>
      <c r="WY139" s="233"/>
      <c r="WZ139" s="233"/>
      <c r="XA139" s="233"/>
      <c r="XB139" s="233"/>
      <c r="XC139" s="233"/>
      <c r="XD139" s="233"/>
      <c r="XE139" s="233"/>
      <c r="XF139" s="233"/>
      <c r="XG139" s="233"/>
      <c r="XH139" s="233"/>
      <c r="XI139" s="233"/>
      <c r="XJ139" s="233"/>
      <c r="XK139" s="233"/>
      <c r="XL139" s="233"/>
      <c r="XM139" s="233"/>
      <c r="XN139" s="233"/>
      <c r="XO139" s="233"/>
      <c r="XP139" s="233"/>
      <c r="XQ139" s="233"/>
      <c r="XR139" s="233"/>
      <c r="XS139" s="233"/>
      <c r="XT139" s="233"/>
      <c r="XU139" s="233"/>
      <c r="XV139" s="233"/>
      <c r="XW139" s="233"/>
      <c r="XX139" s="233"/>
      <c r="XY139" s="233"/>
      <c r="XZ139" s="233"/>
      <c r="YA139" s="233"/>
      <c r="YB139" s="233"/>
      <c r="YC139" s="233"/>
      <c r="YD139" s="233"/>
      <c r="YE139" s="233"/>
      <c r="YF139" s="233"/>
      <c r="YG139" s="233"/>
      <c r="YH139" s="233"/>
      <c r="YI139" s="233"/>
      <c r="YJ139" s="233"/>
      <c r="YK139" s="233"/>
      <c r="YL139" s="233"/>
      <c r="YM139" s="233"/>
      <c r="YN139" s="233"/>
      <c r="YO139" s="233"/>
      <c r="YP139" s="233"/>
      <c r="YQ139" s="233"/>
      <c r="YR139" s="233"/>
      <c r="YS139" s="233"/>
      <c r="YT139" s="233"/>
      <c r="YU139" s="233"/>
      <c r="YV139" s="233"/>
      <c r="YW139" s="233"/>
      <c r="YX139" s="233"/>
      <c r="YY139" s="233"/>
      <c r="YZ139" s="233"/>
      <c r="ZA139" s="233"/>
      <c r="ZB139" s="233"/>
      <c r="ZC139" s="233"/>
      <c r="ZD139" s="233"/>
      <c r="ZE139" s="233"/>
      <c r="ZF139" s="233"/>
      <c r="ZG139" s="233"/>
      <c r="ZH139" s="233"/>
      <c r="ZI139" s="233"/>
      <c r="ZJ139" s="233"/>
      <c r="ZK139" s="233"/>
      <c r="ZL139" s="233"/>
      <c r="ZM139" s="233"/>
      <c r="ZN139" s="233"/>
      <c r="ZO139" s="233"/>
      <c r="ZP139" s="233"/>
      <c r="ZQ139" s="233"/>
      <c r="ZR139" s="233"/>
      <c r="ZS139" s="233"/>
      <c r="ZT139" s="233"/>
      <c r="ZU139" s="233"/>
      <c r="ZV139" s="233"/>
      <c r="ZW139" s="233"/>
      <c r="ZX139" s="233"/>
      <c r="ZY139" s="233"/>
      <c r="ZZ139" s="233"/>
      <c r="AAA139" s="233"/>
      <c r="AAB139" s="233"/>
      <c r="AAC139" s="233"/>
      <c r="AAD139" s="233"/>
      <c r="AAE139" s="233"/>
      <c r="AAF139" s="233"/>
      <c r="AAG139" s="233"/>
      <c r="AAH139" s="233"/>
      <c r="AAI139" s="233"/>
      <c r="AAJ139" s="233"/>
      <c r="AAK139" s="233"/>
      <c r="AAL139" s="233"/>
      <c r="AAM139" s="233"/>
      <c r="AAN139" s="233"/>
      <c r="AAO139" s="233"/>
      <c r="AAP139" s="233"/>
      <c r="AAQ139" s="233"/>
      <c r="AAR139" s="233"/>
      <c r="AAS139" s="233"/>
      <c r="AAT139" s="233"/>
      <c r="AAU139" s="233"/>
      <c r="AAV139" s="233"/>
      <c r="AAW139" s="233"/>
      <c r="AAX139" s="233"/>
      <c r="AAY139" s="233"/>
      <c r="AAZ139" s="233"/>
      <c r="ABA139" s="233"/>
      <c r="ABB139" s="233"/>
      <c r="ABC139" s="233"/>
      <c r="ABD139" s="233"/>
      <c r="ABE139" s="233"/>
      <c r="ABF139" s="233"/>
      <c r="ABG139" s="233"/>
      <c r="ABH139" s="233"/>
      <c r="ABI139" s="233"/>
      <c r="ABJ139" s="233"/>
      <c r="ABK139" s="233"/>
      <c r="ABL139" s="233"/>
      <c r="ABM139" s="233"/>
      <c r="ABN139" s="233"/>
      <c r="ABO139" s="233"/>
      <c r="ABP139" s="233"/>
      <c r="ABQ139" s="233"/>
      <c r="ABR139" s="233"/>
      <c r="ABS139" s="233"/>
      <c r="ABT139" s="233"/>
      <c r="ABU139" s="233"/>
      <c r="ABV139" s="233"/>
      <c r="ABW139" s="233"/>
      <c r="ABX139" s="233"/>
      <c r="ABY139" s="233"/>
      <c r="ABZ139" s="233"/>
      <c r="ACA139" s="233"/>
      <c r="ACB139" s="233"/>
      <c r="ACC139" s="233"/>
      <c r="ACD139" s="233"/>
      <c r="ACE139" s="233"/>
      <c r="ACF139" s="233"/>
      <c r="ACG139" s="233"/>
      <c r="ACH139" s="233"/>
      <c r="ACI139" s="233"/>
      <c r="ACJ139" s="233"/>
      <c r="ACK139" s="233"/>
      <c r="ACL139" s="233"/>
      <c r="ACM139" s="233"/>
      <c r="ACN139" s="233"/>
      <c r="ACO139" s="233"/>
      <c r="ACP139" s="233"/>
      <c r="ACQ139" s="233"/>
      <c r="ACR139" s="233"/>
      <c r="ACS139" s="233"/>
      <c r="ACT139" s="233"/>
      <c r="ACU139" s="233"/>
      <c r="ACV139" s="233"/>
      <c r="ACW139" s="233"/>
      <c r="ACX139" s="233"/>
      <c r="ACY139" s="233"/>
      <c r="ACZ139" s="233"/>
      <c r="ADA139" s="233"/>
      <c r="ADB139" s="233"/>
      <c r="ADC139" s="233"/>
      <c r="ADD139" s="233"/>
      <c r="ADE139" s="233"/>
      <c r="ADF139" s="233"/>
      <c r="ADG139" s="233"/>
      <c r="ADH139" s="233"/>
      <c r="ADI139" s="233"/>
      <c r="ADJ139" s="233"/>
      <c r="ADK139" s="233"/>
      <c r="ADL139" s="233"/>
      <c r="ADM139" s="233"/>
      <c r="ADN139" s="233"/>
      <c r="ADO139" s="233"/>
      <c r="ADP139" s="233"/>
      <c r="ADQ139" s="233"/>
      <c r="ADR139" s="233"/>
      <c r="ADS139" s="233"/>
      <c r="ADT139" s="233"/>
      <c r="ADU139" s="233"/>
      <c r="ADV139" s="233"/>
      <c r="ADW139" s="233"/>
      <c r="ADX139" s="233"/>
      <c r="ADY139" s="233"/>
      <c r="ADZ139" s="233"/>
      <c r="AEA139" s="233"/>
      <c r="AEB139" s="233"/>
      <c r="AEC139" s="233"/>
      <c r="AED139" s="233"/>
      <c r="AEE139" s="233"/>
      <c r="AEF139" s="233"/>
      <c r="AEG139" s="233"/>
      <c r="AEH139" s="233"/>
      <c r="AEI139" s="233"/>
      <c r="AEJ139" s="233"/>
      <c r="AEK139" s="233"/>
      <c r="AEL139" s="233"/>
      <c r="AEM139" s="233"/>
      <c r="AEN139" s="233"/>
      <c r="AEO139" s="233"/>
      <c r="AEP139" s="233"/>
      <c r="AEQ139" s="233"/>
      <c r="AER139" s="233"/>
      <c r="AES139" s="233"/>
      <c r="AET139" s="233"/>
      <c r="AEU139" s="233"/>
      <c r="AEV139" s="233"/>
      <c r="AEW139" s="233"/>
      <c r="AEX139" s="233"/>
      <c r="AEY139" s="233"/>
      <c r="AEZ139" s="233"/>
      <c r="AFA139" s="233"/>
      <c r="AFB139" s="233"/>
      <c r="AFC139" s="233"/>
      <c r="AFD139" s="233"/>
      <c r="AFE139" s="233"/>
      <c r="AFF139" s="233"/>
      <c r="AFG139" s="233"/>
      <c r="AFH139" s="233"/>
      <c r="AFI139" s="233"/>
      <c r="AFJ139" s="233"/>
      <c r="AFK139" s="233"/>
      <c r="AFL139" s="233"/>
      <c r="AFM139" s="233"/>
      <c r="AFN139" s="233"/>
      <c r="AFO139" s="233"/>
      <c r="AFP139" s="233"/>
      <c r="AFQ139" s="233"/>
      <c r="AFR139" s="233"/>
      <c r="AFS139" s="233"/>
      <c r="AFT139" s="233"/>
      <c r="AFU139" s="233"/>
      <c r="AFV139" s="233"/>
      <c r="AFW139" s="233"/>
      <c r="AFX139" s="233"/>
      <c r="AFY139" s="233"/>
      <c r="AFZ139" s="233"/>
      <c r="AGA139" s="233"/>
      <c r="AGB139" s="233"/>
      <c r="AGC139" s="233"/>
      <c r="AGD139" s="233"/>
      <c r="AGE139" s="233"/>
      <c r="AGF139" s="233"/>
      <c r="AGG139" s="233"/>
      <c r="AGH139" s="233"/>
      <c r="AGI139" s="233"/>
      <c r="AGJ139" s="233"/>
      <c r="AGK139" s="233"/>
      <c r="AGL139" s="233"/>
      <c r="AGM139" s="233"/>
      <c r="AGN139" s="233"/>
      <c r="AGO139" s="233"/>
      <c r="AGP139" s="233"/>
      <c r="AGQ139" s="233"/>
      <c r="AGR139" s="233"/>
      <c r="AGS139" s="233"/>
      <c r="AGT139" s="233"/>
      <c r="AGU139" s="233"/>
      <c r="AGV139" s="233"/>
      <c r="AGW139" s="233"/>
      <c r="AGX139" s="233"/>
      <c r="AGY139" s="233"/>
      <c r="AGZ139" s="233"/>
      <c r="AHA139" s="233"/>
      <c r="AHB139" s="233"/>
      <c r="AHC139" s="233"/>
      <c r="AHD139" s="233"/>
      <c r="AHE139" s="233"/>
      <c r="AHF139" s="233"/>
      <c r="AHG139" s="233"/>
      <c r="AHH139" s="233"/>
      <c r="AHI139" s="233"/>
      <c r="AHJ139" s="233"/>
      <c r="AHK139" s="233"/>
      <c r="AHL139" s="233"/>
      <c r="AHM139" s="233"/>
      <c r="AHN139" s="233"/>
      <c r="AHO139" s="233"/>
      <c r="AHP139" s="233"/>
      <c r="AHQ139" s="233"/>
      <c r="AHR139" s="233"/>
      <c r="AHS139" s="233"/>
      <c r="AHT139" s="233"/>
      <c r="AHU139" s="233"/>
      <c r="AHV139" s="233"/>
      <c r="AHW139" s="233"/>
      <c r="AHX139" s="233"/>
      <c r="AHY139" s="233"/>
      <c r="AHZ139" s="233"/>
      <c r="AIA139" s="233"/>
      <c r="AIB139" s="233"/>
      <c r="AIC139" s="233"/>
      <c r="AID139" s="233"/>
      <c r="AIE139" s="233"/>
      <c r="AIF139" s="233"/>
      <c r="AIG139" s="233"/>
      <c r="AIH139" s="233"/>
      <c r="AII139" s="233"/>
      <c r="AIJ139" s="233"/>
      <c r="AIK139" s="233"/>
      <c r="AIL139" s="233"/>
      <c r="AIM139" s="233"/>
      <c r="AIN139" s="233"/>
      <c r="AIO139" s="233"/>
      <c r="AIP139" s="233"/>
      <c r="AIQ139" s="233"/>
      <c r="AIR139" s="233"/>
      <c r="AIS139" s="233"/>
      <c r="AIT139" s="233"/>
      <c r="AIU139" s="233"/>
      <c r="AIV139" s="233"/>
      <c r="AIW139" s="233"/>
      <c r="AIX139" s="233"/>
      <c r="AIY139" s="233"/>
      <c r="AIZ139" s="233"/>
      <c r="AJA139" s="233"/>
      <c r="AJB139" s="233"/>
      <c r="AJC139" s="233"/>
      <c r="AJD139" s="233"/>
      <c r="AJE139" s="233"/>
      <c r="AJF139" s="233"/>
      <c r="AJG139" s="233"/>
      <c r="AJH139" s="233"/>
      <c r="AJI139" s="233"/>
      <c r="AJJ139" s="233"/>
      <c r="AJK139" s="233"/>
      <c r="AJL139" s="233"/>
      <c r="AJM139" s="233"/>
      <c r="AJN139" s="233"/>
      <c r="AJO139" s="233"/>
      <c r="AJP139" s="233"/>
      <c r="AJQ139" s="233"/>
      <c r="AJR139" s="233"/>
      <c r="AJS139" s="233"/>
      <c r="AJT139" s="233"/>
      <c r="AJU139" s="233"/>
      <c r="AJV139" s="233"/>
      <c r="AJW139" s="233"/>
      <c r="AJX139" s="233"/>
      <c r="AJY139" s="233"/>
      <c r="AJZ139" s="233"/>
      <c r="AKA139" s="233"/>
      <c r="AKB139" s="233"/>
      <c r="AKC139" s="233"/>
      <c r="AKD139" s="233"/>
      <c r="AKE139" s="233"/>
      <c r="AKF139" s="233"/>
      <c r="AKG139" s="233"/>
      <c r="AKH139" s="233"/>
      <c r="AKI139" s="233"/>
      <c r="AKJ139" s="233"/>
      <c r="AKK139" s="233"/>
      <c r="AKL139" s="233"/>
      <c r="AKM139" s="233"/>
      <c r="AKN139" s="233"/>
      <c r="AKO139" s="233"/>
      <c r="AKP139" s="233"/>
      <c r="AKQ139" s="233"/>
      <c r="AKR139" s="233"/>
      <c r="AKS139" s="233"/>
      <c r="AKT139" s="233"/>
      <c r="AKU139" s="233"/>
      <c r="AKV139" s="233"/>
      <c r="AKW139" s="233"/>
      <c r="AKX139" s="233"/>
      <c r="AKY139" s="233"/>
      <c r="AKZ139" s="233"/>
      <c r="ALA139" s="233"/>
      <c r="ALB139" s="233"/>
      <c r="ALC139" s="233"/>
      <c r="ALD139" s="233"/>
      <c r="ALE139" s="233"/>
      <c r="ALF139" s="233"/>
      <c r="ALG139" s="233"/>
      <c r="ALH139" s="233"/>
      <c r="ALI139" s="233"/>
      <c r="ALJ139" s="233"/>
      <c r="ALK139" s="233"/>
      <c r="ALL139" s="233"/>
      <c r="ALM139" s="233"/>
      <c r="ALN139" s="233"/>
      <c r="ALO139" s="233"/>
      <c r="ALP139" s="233"/>
      <c r="ALQ139" s="233"/>
      <c r="ALR139" s="233"/>
      <c r="ALS139" s="233"/>
    </row>
    <row r="140" spans="1:1007" x14ac:dyDescent="0.2">
      <c r="A140" s="398">
        <v>24</v>
      </c>
      <c r="B140" s="749" t="s">
        <v>315</v>
      </c>
      <c r="C140" s="762"/>
      <c r="D140" s="400">
        <f t="shared" si="12"/>
        <v>0</v>
      </c>
      <c r="E140" s="753"/>
      <c r="F140" s="360">
        <f t="shared" si="22"/>
        <v>0</v>
      </c>
      <c r="G140" s="360">
        <f t="shared" si="17"/>
        <v>0</v>
      </c>
      <c r="H140" s="362">
        <f t="shared" si="15"/>
        <v>0</v>
      </c>
      <c r="I140" s="233"/>
      <c r="J140" s="233"/>
      <c r="K140" s="233"/>
      <c r="L140" s="233"/>
      <c r="M140" s="233"/>
      <c r="N140" s="233"/>
      <c r="O140" s="233"/>
      <c r="P140" s="233"/>
      <c r="Q140" s="233"/>
      <c r="R140" s="233"/>
      <c r="S140" s="233"/>
      <c r="T140" s="233"/>
      <c r="U140" s="233"/>
      <c r="V140" s="233"/>
      <c r="W140" s="233"/>
      <c r="X140" s="233"/>
      <c r="Y140" s="233"/>
      <c r="Z140" s="233"/>
      <c r="AA140" s="233"/>
      <c r="AB140" s="233"/>
      <c r="AC140" s="233"/>
      <c r="AD140" s="233"/>
      <c r="AE140" s="233"/>
      <c r="AF140" s="233"/>
      <c r="AG140" s="233"/>
      <c r="AH140" s="233"/>
      <c r="AI140" s="233"/>
      <c r="AJ140" s="233"/>
      <c r="AK140" s="233"/>
      <c r="AL140" s="233"/>
      <c r="AM140" s="233"/>
      <c r="AN140" s="233"/>
      <c r="AO140" s="233"/>
      <c r="AP140" s="233"/>
      <c r="AQ140" s="233"/>
      <c r="AR140" s="233"/>
      <c r="AS140" s="233"/>
      <c r="AT140" s="233"/>
      <c r="AU140" s="233"/>
      <c r="AV140" s="233"/>
      <c r="AW140" s="233"/>
      <c r="AX140" s="233"/>
      <c r="AY140" s="233"/>
      <c r="AZ140" s="233"/>
      <c r="BA140" s="233"/>
      <c r="BB140" s="233"/>
      <c r="BC140" s="233"/>
      <c r="BD140" s="233"/>
      <c r="BE140" s="233"/>
      <c r="BF140" s="233"/>
      <c r="BG140" s="233"/>
      <c r="BH140" s="233"/>
      <c r="BI140" s="233"/>
      <c r="BJ140" s="233"/>
      <c r="BK140" s="233"/>
      <c r="BL140" s="233"/>
      <c r="BM140" s="233"/>
      <c r="BN140" s="233"/>
      <c r="BO140" s="233"/>
      <c r="BP140" s="233"/>
      <c r="BQ140" s="233"/>
      <c r="BR140" s="233"/>
      <c r="BS140" s="233"/>
      <c r="BT140" s="233"/>
      <c r="BU140" s="233"/>
      <c r="BV140" s="233"/>
      <c r="BW140" s="233"/>
      <c r="BX140" s="233"/>
      <c r="BY140" s="233"/>
      <c r="BZ140" s="233"/>
      <c r="CA140" s="233"/>
      <c r="CB140" s="233"/>
      <c r="CC140" s="233"/>
      <c r="CD140" s="233"/>
      <c r="CE140" s="233"/>
      <c r="CF140" s="233"/>
      <c r="CG140" s="233"/>
      <c r="CH140" s="233"/>
      <c r="CI140" s="233"/>
      <c r="CJ140" s="233"/>
      <c r="CK140" s="233"/>
      <c r="CL140" s="233"/>
      <c r="CM140" s="233"/>
      <c r="CN140" s="233"/>
      <c r="CO140" s="233"/>
      <c r="CP140" s="233"/>
      <c r="CQ140" s="233"/>
      <c r="CR140" s="233"/>
      <c r="CS140" s="233"/>
      <c r="CT140" s="233"/>
      <c r="CU140" s="233"/>
      <c r="CV140" s="233"/>
      <c r="CW140" s="233"/>
      <c r="CX140" s="233"/>
      <c r="CY140" s="233"/>
      <c r="CZ140" s="233"/>
      <c r="DA140" s="233"/>
      <c r="DB140" s="233"/>
      <c r="DC140" s="233"/>
      <c r="DD140" s="233"/>
      <c r="DE140" s="233"/>
      <c r="DF140" s="233"/>
      <c r="DG140" s="233"/>
      <c r="DH140" s="233"/>
      <c r="DI140" s="233"/>
      <c r="DJ140" s="233"/>
      <c r="DK140" s="233"/>
      <c r="DL140" s="233"/>
      <c r="DM140" s="233"/>
      <c r="DN140" s="233"/>
      <c r="DO140" s="233"/>
      <c r="DP140" s="233"/>
      <c r="DQ140" s="233"/>
      <c r="DR140" s="233"/>
      <c r="DS140" s="233"/>
      <c r="DT140" s="233"/>
      <c r="DU140" s="233"/>
      <c r="DV140" s="233"/>
      <c r="DW140" s="233"/>
      <c r="DX140" s="233"/>
      <c r="DY140" s="233"/>
      <c r="DZ140" s="233"/>
      <c r="EA140" s="233"/>
      <c r="EB140" s="233"/>
      <c r="EC140" s="233"/>
      <c r="ED140" s="233"/>
      <c r="EE140" s="233"/>
      <c r="EF140" s="233"/>
      <c r="EG140" s="233"/>
      <c r="EH140" s="233"/>
      <c r="EI140" s="233"/>
      <c r="EJ140" s="233"/>
      <c r="EK140" s="233"/>
      <c r="EL140" s="233"/>
      <c r="EM140" s="233"/>
      <c r="EN140" s="233"/>
      <c r="EO140" s="233"/>
      <c r="EP140" s="233"/>
      <c r="EQ140" s="233"/>
      <c r="ER140" s="233"/>
      <c r="ES140" s="233"/>
      <c r="ET140" s="233"/>
      <c r="EU140" s="233"/>
      <c r="EV140" s="233"/>
      <c r="EW140" s="233"/>
      <c r="EX140" s="233"/>
      <c r="EY140" s="233"/>
      <c r="EZ140" s="233"/>
      <c r="FA140" s="233"/>
      <c r="FB140" s="233"/>
      <c r="FC140" s="233"/>
      <c r="FD140" s="233"/>
      <c r="FE140" s="233"/>
      <c r="FF140" s="233"/>
      <c r="FG140" s="233"/>
      <c r="FH140" s="233"/>
      <c r="FI140" s="233"/>
      <c r="FJ140" s="233"/>
      <c r="FK140" s="233"/>
      <c r="FL140" s="233"/>
      <c r="FM140" s="233"/>
      <c r="FN140" s="233"/>
      <c r="FO140" s="233"/>
      <c r="FP140" s="233"/>
      <c r="FQ140" s="233"/>
      <c r="FR140" s="233"/>
      <c r="FS140" s="233"/>
      <c r="FT140" s="233"/>
      <c r="FU140" s="233"/>
      <c r="FV140" s="233"/>
      <c r="FW140" s="233"/>
      <c r="FX140" s="233"/>
      <c r="FY140" s="233"/>
      <c r="FZ140" s="233"/>
      <c r="GA140" s="233"/>
      <c r="GB140" s="233"/>
      <c r="GC140" s="233"/>
      <c r="GD140" s="233"/>
      <c r="GE140" s="233"/>
      <c r="GF140" s="233"/>
      <c r="GG140" s="233"/>
      <c r="GH140" s="233"/>
      <c r="GI140" s="233"/>
      <c r="GJ140" s="233"/>
      <c r="GK140" s="233"/>
      <c r="GL140" s="233"/>
      <c r="GM140" s="233"/>
      <c r="GN140" s="233"/>
      <c r="GO140" s="233"/>
      <c r="GP140" s="233"/>
      <c r="GQ140" s="233"/>
      <c r="GR140" s="233"/>
      <c r="GS140" s="233"/>
      <c r="GT140" s="233"/>
      <c r="GU140" s="233"/>
      <c r="GV140" s="233"/>
      <c r="GW140" s="233"/>
      <c r="GX140" s="233"/>
      <c r="GY140" s="233"/>
      <c r="GZ140" s="233"/>
      <c r="HA140" s="233"/>
      <c r="HB140" s="233"/>
      <c r="HC140" s="233"/>
      <c r="HD140" s="233"/>
      <c r="HE140" s="233"/>
      <c r="HF140" s="233"/>
      <c r="HG140" s="233"/>
      <c r="HH140" s="233"/>
      <c r="HI140" s="233"/>
      <c r="HJ140" s="233"/>
      <c r="HK140" s="233"/>
      <c r="HL140" s="233"/>
      <c r="HM140" s="233"/>
      <c r="HN140" s="233"/>
      <c r="HO140" s="233"/>
      <c r="HP140" s="233"/>
      <c r="HQ140" s="233"/>
      <c r="HR140" s="233"/>
      <c r="HS140" s="233"/>
      <c r="HT140" s="233"/>
      <c r="HU140" s="233"/>
      <c r="HV140" s="233"/>
      <c r="HW140" s="233"/>
      <c r="HX140" s="233"/>
      <c r="HY140" s="233"/>
      <c r="HZ140" s="233"/>
      <c r="IA140" s="233"/>
      <c r="IB140" s="233"/>
      <c r="IC140" s="233"/>
      <c r="ID140" s="233"/>
      <c r="IE140" s="233"/>
      <c r="IF140" s="233"/>
      <c r="IG140" s="233"/>
      <c r="IH140" s="233"/>
      <c r="II140" s="233"/>
      <c r="IJ140" s="233"/>
      <c r="IK140" s="233"/>
      <c r="IL140" s="233"/>
      <c r="IM140" s="233"/>
      <c r="IN140" s="233"/>
      <c r="IO140" s="233"/>
      <c r="IP140" s="233"/>
      <c r="IQ140" s="233"/>
      <c r="IR140" s="233"/>
      <c r="IS140" s="233"/>
      <c r="IT140" s="233"/>
      <c r="IU140" s="233"/>
      <c r="IV140" s="233"/>
      <c r="IW140" s="233"/>
      <c r="IX140" s="233"/>
      <c r="IY140" s="233"/>
      <c r="IZ140" s="233"/>
      <c r="JA140" s="233"/>
      <c r="JB140" s="233"/>
      <c r="JC140" s="233"/>
      <c r="JD140" s="233"/>
      <c r="JE140" s="233"/>
      <c r="JF140" s="233"/>
      <c r="JG140" s="233"/>
      <c r="JH140" s="233"/>
      <c r="JI140" s="233"/>
      <c r="JJ140" s="233"/>
      <c r="JK140" s="233"/>
      <c r="JL140" s="233"/>
      <c r="JM140" s="233"/>
      <c r="JN140" s="233"/>
      <c r="JO140" s="233"/>
      <c r="JP140" s="233"/>
      <c r="JQ140" s="233"/>
      <c r="JR140" s="233"/>
      <c r="JS140" s="233"/>
      <c r="JT140" s="233"/>
      <c r="JU140" s="233"/>
      <c r="JV140" s="233"/>
      <c r="JW140" s="233"/>
      <c r="JX140" s="233"/>
      <c r="JY140" s="233"/>
      <c r="JZ140" s="233"/>
      <c r="KA140" s="233"/>
      <c r="KB140" s="233"/>
      <c r="KC140" s="233"/>
      <c r="KD140" s="233"/>
      <c r="KE140" s="233"/>
      <c r="KF140" s="233"/>
      <c r="KG140" s="233"/>
      <c r="KH140" s="233"/>
      <c r="KI140" s="233"/>
      <c r="KJ140" s="233"/>
      <c r="KK140" s="233"/>
      <c r="KL140" s="233"/>
      <c r="KM140" s="233"/>
      <c r="KN140" s="233"/>
      <c r="KO140" s="233"/>
      <c r="KP140" s="233"/>
      <c r="KQ140" s="233"/>
      <c r="KR140" s="233"/>
      <c r="KS140" s="233"/>
      <c r="KT140" s="233"/>
      <c r="KU140" s="233"/>
      <c r="KV140" s="233"/>
      <c r="KW140" s="233"/>
      <c r="KX140" s="233"/>
      <c r="KY140" s="233"/>
      <c r="KZ140" s="233"/>
      <c r="LA140" s="233"/>
      <c r="LB140" s="233"/>
      <c r="LC140" s="233"/>
      <c r="LD140" s="233"/>
      <c r="LE140" s="233"/>
      <c r="LF140" s="233"/>
      <c r="LG140" s="233"/>
      <c r="LH140" s="233"/>
      <c r="LI140" s="233"/>
      <c r="LJ140" s="233"/>
      <c r="LK140" s="233"/>
      <c r="LL140" s="233"/>
      <c r="LM140" s="233"/>
      <c r="LN140" s="233"/>
      <c r="LO140" s="233"/>
      <c r="LP140" s="233"/>
      <c r="LQ140" s="233"/>
      <c r="LR140" s="233"/>
      <c r="LS140" s="233"/>
      <c r="LT140" s="233"/>
      <c r="LU140" s="233"/>
      <c r="LV140" s="233"/>
      <c r="LW140" s="233"/>
      <c r="LX140" s="233"/>
      <c r="LY140" s="233"/>
      <c r="LZ140" s="233"/>
      <c r="MA140" s="233"/>
      <c r="MB140" s="233"/>
      <c r="MC140" s="233"/>
      <c r="MD140" s="233"/>
      <c r="ME140" s="233"/>
      <c r="MF140" s="233"/>
      <c r="MG140" s="233"/>
      <c r="MH140" s="233"/>
      <c r="MI140" s="233"/>
      <c r="MJ140" s="233"/>
      <c r="MK140" s="233"/>
      <c r="ML140" s="233"/>
      <c r="MM140" s="233"/>
      <c r="MN140" s="233"/>
      <c r="MO140" s="233"/>
      <c r="MP140" s="233"/>
      <c r="MQ140" s="233"/>
      <c r="MR140" s="233"/>
      <c r="MS140" s="233"/>
      <c r="MT140" s="233"/>
      <c r="MU140" s="233"/>
      <c r="MV140" s="233"/>
      <c r="MW140" s="233"/>
      <c r="MX140" s="233"/>
      <c r="MY140" s="233"/>
      <c r="MZ140" s="233"/>
      <c r="NA140" s="233"/>
      <c r="NB140" s="233"/>
      <c r="NC140" s="233"/>
      <c r="ND140" s="233"/>
      <c r="NE140" s="233"/>
      <c r="NF140" s="233"/>
      <c r="NG140" s="233"/>
      <c r="NH140" s="233"/>
      <c r="NI140" s="233"/>
      <c r="NJ140" s="233"/>
      <c r="NK140" s="233"/>
      <c r="NL140" s="233"/>
      <c r="NM140" s="233"/>
      <c r="NN140" s="233"/>
      <c r="NO140" s="233"/>
      <c r="NP140" s="233"/>
      <c r="NQ140" s="233"/>
      <c r="NR140" s="233"/>
      <c r="NS140" s="233"/>
      <c r="NT140" s="233"/>
      <c r="NU140" s="233"/>
      <c r="NV140" s="233"/>
      <c r="NW140" s="233"/>
      <c r="NX140" s="233"/>
      <c r="NY140" s="233"/>
      <c r="NZ140" s="233"/>
      <c r="OA140" s="233"/>
      <c r="OB140" s="233"/>
      <c r="OC140" s="233"/>
      <c r="OD140" s="233"/>
      <c r="OE140" s="233"/>
      <c r="OF140" s="233"/>
      <c r="OG140" s="233"/>
      <c r="OH140" s="233"/>
      <c r="OI140" s="233"/>
      <c r="OJ140" s="233"/>
      <c r="OK140" s="233"/>
      <c r="OL140" s="233"/>
      <c r="OM140" s="233"/>
      <c r="ON140" s="233"/>
      <c r="OO140" s="233"/>
      <c r="OP140" s="233"/>
      <c r="OQ140" s="233"/>
      <c r="OR140" s="233"/>
      <c r="OS140" s="233"/>
      <c r="OT140" s="233"/>
      <c r="OU140" s="233"/>
      <c r="OV140" s="233"/>
      <c r="OW140" s="233"/>
      <c r="OX140" s="233"/>
      <c r="OY140" s="233"/>
      <c r="OZ140" s="233"/>
      <c r="PA140" s="233"/>
      <c r="PB140" s="233"/>
      <c r="PC140" s="233"/>
      <c r="PD140" s="233"/>
      <c r="PE140" s="233"/>
      <c r="PF140" s="233"/>
      <c r="PG140" s="233"/>
      <c r="PH140" s="233"/>
      <c r="PI140" s="233"/>
      <c r="PJ140" s="233"/>
      <c r="PK140" s="233"/>
      <c r="PL140" s="233"/>
      <c r="PM140" s="233"/>
      <c r="PN140" s="233"/>
      <c r="PO140" s="233"/>
      <c r="PP140" s="233"/>
      <c r="PQ140" s="233"/>
      <c r="PR140" s="233"/>
      <c r="PS140" s="233"/>
      <c r="PT140" s="233"/>
      <c r="PU140" s="233"/>
      <c r="PV140" s="233"/>
      <c r="PW140" s="233"/>
      <c r="PX140" s="233"/>
      <c r="PY140" s="233"/>
      <c r="PZ140" s="233"/>
      <c r="QA140" s="233"/>
      <c r="QB140" s="233"/>
      <c r="QC140" s="233"/>
      <c r="QD140" s="233"/>
      <c r="QE140" s="233"/>
      <c r="QF140" s="233"/>
      <c r="QG140" s="233"/>
      <c r="QH140" s="233"/>
      <c r="QI140" s="233"/>
      <c r="QJ140" s="233"/>
      <c r="QK140" s="233"/>
      <c r="QL140" s="233"/>
      <c r="QM140" s="233"/>
      <c r="QN140" s="233"/>
      <c r="QO140" s="233"/>
      <c r="QP140" s="233"/>
      <c r="QQ140" s="233"/>
      <c r="QR140" s="233"/>
      <c r="QS140" s="233"/>
      <c r="QT140" s="233"/>
      <c r="QU140" s="233"/>
      <c r="QV140" s="233"/>
      <c r="QW140" s="233"/>
      <c r="QX140" s="233"/>
      <c r="QY140" s="233"/>
      <c r="QZ140" s="233"/>
      <c r="RA140" s="233"/>
      <c r="RB140" s="233"/>
      <c r="RC140" s="233"/>
      <c r="RD140" s="233"/>
      <c r="RE140" s="233"/>
      <c r="RF140" s="233"/>
      <c r="RG140" s="233"/>
      <c r="RH140" s="233"/>
      <c r="RI140" s="233"/>
      <c r="RJ140" s="233"/>
      <c r="RK140" s="233"/>
      <c r="RL140" s="233"/>
      <c r="RM140" s="233"/>
      <c r="RN140" s="233"/>
      <c r="RO140" s="233"/>
      <c r="RP140" s="233"/>
      <c r="RQ140" s="233"/>
      <c r="RR140" s="233"/>
      <c r="RS140" s="233"/>
      <c r="RT140" s="233"/>
      <c r="RU140" s="233"/>
      <c r="RV140" s="233"/>
      <c r="RW140" s="233"/>
      <c r="RX140" s="233"/>
      <c r="RY140" s="233"/>
      <c r="RZ140" s="233"/>
      <c r="SA140" s="233"/>
      <c r="SB140" s="233"/>
      <c r="SC140" s="233"/>
      <c r="SD140" s="233"/>
      <c r="SE140" s="233"/>
      <c r="SF140" s="233"/>
      <c r="SG140" s="233"/>
      <c r="SH140" s="233"/>
      <c r="SI140" s="233"/>
      <c r="SJ140" s="233"/>
      <c r="SK140" s="233"/>
      <c r="SL140" s="233"/>
      <c r="SM140" s="233"/>
      <c r="SN140" s="233"/>
      <c r="SO140" s="233"/>
      <c r="SP140" s="233"/>
      <c r="SQ140" s="233"/>
      <c r="SR140" s="233"/>
      <c r="SS140" s="233"/>
      <c r="ST140" s="233"/>
      <c r="SU140" s="233"/>
      <c r="SV140" s="233"/>
      <c r="SW140" s="233"/>
      <c r="SX140" s="233"/>
      <c r="SY140" s="233"/>
      <c r="SZ140" s="233"/>
      <c r="TA140" s="233"/>
      <c r="TB140" s="233"/>
      <c r="TC140" s="233"/>
      <c r="TD140" s="233"/>
      <c r="TE140" s="233"/>
      <c r="TF140" s="233"/>
      <c r="TG140" s="233"/>
      <c r="TH140" s="233"/>
      <c r="TI140" s="233"/>
      <c r="TJ140" s="233"/>
      <c r="TK140" s="233"/>
      <c r="TL140" s="233"/>
      <c r="TM140" s="233"/>
      <c r="TN140" s="233"/>
      <c r="TO140" s="233"/>
      <c r="TP140" s="233"/>
      <c r="TQ140" s="233"/>
      <c r="TR140" s="233"/>
      <c r="TS140" s="233"/>
      <c r="TT140" s="233"/>
      <c r="TU140" s="233"/>
      <c r="TV140" s="233"/>
      <c r="TW140" s="233"/>
      <c r="TX140" s="233"/>
      <c r="TY140" s="233"/>
      <c r="TZ140" s="233"/>
      <c r="UA140" s="233"/>
      <c r="UB140" s="233"/>
      <c r="UC140" s="233"/>
      <c r="UD140" s="233"/>
      <c r="UE140" s="233"/>
      <c r="UF140" s="233"/>
      <c r="UG140" s="233"/>
      <c r="UH140" s="233"/>
      <c r="UI140" s="233"/>
      <c r="UJ140" s="233"/>
      <c r="UK140" s="233"/>
      <c r="UL140" s="233"/>
      <c r="UM140" s="233"/>
      <c r="UN140" s="233"/>
      <c r="UO140" s="233"/>
      <c r="UP140" s="233"/>
      <c r="UQ140" s="233"/>
      <c r="UR140" s="233"/>
      <c r="US140" s="233"/>
      <c r="UT140" s="233"/>
      <c r="UU140" s="233"/>
      <c r="UV140" s="233"/>
      <c r="UW140" s="233"/>
      <c r="UX140" s="233"/>
      <c r="UY140" s="233"/>
      <c r="UZ140" s="233"/>
      <c r="VA140" s="233"/>
      <c r="VB140" s="233"/>
      <c r="VC140" s="233"/>
      <c r="VD140" s="233"/>
      <c r="VE140" s="233"/>
      <c r="VF140" s="233"/>
      <c r="VG140" s="233"/>
      <c r="VH140" s="233"/>
      <c r="VI140" s="233"/>
      <c r="VJ140" s="233"/>
      <c r="VK140" s="233"/>
      <c r="VL140" s="233"/>
      <c r="VM140" s="233"/>
      <c r="VN140" s="233"/>
      <c r="VO140" s="233"/>
      <c r="VP140" s="233"/>
      <c r="VQ140" s="233"/>
      <c r="VR140" s="233"/>
      <c r="VS140" s="233"/>
      <c r="VT140" s="233"/>
      <c r="VU140" s="233"/>
      <c r="VV140" s="233"/>
      <c r="VW140" s="233"/>
      <c r="VX140" s="233"/>
      <c r="VY140" s="233"/>
      <c r="VZ140" s="233"/>
      <c r="WA140" s="233"/>
      <c r="WB140" s="233"/>
      <c r="WC140" s="233"/>
      <c r="WD140" s="233"/>
      <c r="WE140" s="233"/>
      <c r="WF140" s="233"/>
      <c r="WG140" s="233"/>
      <c r="WH140" s="233"/>
      <c r="WI140" s="233"/>
      <c r="WJ140" s="233"/>
      <c r="WK140" s="233"/>
      <c r="WL140" s="233"/>
      <c r="WM140" s="233"/>
      <c r="WN140" s="233"/>
      <c r="WO140" s="233"/>
      <c r="WP140" s="233"/>
      <c r="WQ140" s="233"/>
      <c r="WR140" s="233"/>
      <c r="WS140" s="233"/>
      <c r="WT140" s="233"/>
      <c r="WU140" s="233"/>
      <c r="WV140" s="233"/>
      <c r="WW140" s="233"/>
      <c r="WX140" s="233"/>
      <c r="WY140" s="233"/>
      <c r="WZ140" s="233"/>
      <c r="XA140" s="233"/>
      <c r="XB140" s="233"/>
      <c r="XC140" s="233"/>
      <c r="XD140" s="233"/>
      <c r="XE140" s="233"/>
      <c r="XF140" s="233"/>
      <c r="XG140" s="233"/>
      <c r="XH140" s="233"/>
      <c r="XI140" s="233"/>
      <c r="XJ140" s="233"/>
      <c r="XK140" s="233"/>
      <c r="XL140" s="233"/>
      <c r="XM140" s="233"/>
      <c r="XN140" s="233"/>
      <c r="XO140" s="233"/>
      <c r="XP140" s="233"/>
      <c r="XQ140" s="233"/>
      <c r="XR140" s="233"/>
      <c r="XS140" s="233"/>
      <c r="XT140" s="233"/>
      <c r="XU140" s="233"/>
      <c r="XV140" s="233"/>
      <c r="XW140" s="233"/>
      <c r="XX140" s="233"/>
      <c r="XY140" s="233"/>
      <c r="XZ140" s="233"/>
      <c r="YA140" s="233"/>
      <c r="YB140" s="233"/>
      <c r="YC140" s="233"/>
      <c r="YD140" s="233"/>
      <c r="YE140" s="233"/>
      <c r="YF140" s="233"/>
      <c r="YG140" s="233"/>
      <c r="YH140" s="233"/>
      <c r="YI140" s="233"/>
      <c r="YJ140" s="233"/>
      <c r="YK140" s="233"/>
      <c r="YL140" s="233"/>
      <c r="YM140" s="233"/>
      <c r="YN140" s="233"/>
      <c r="YO140" s="233"/>
      <c r="YP140" s="233"/>
      <c r="YQ140" s="233"/>
      <c r="YR140" s="233"/>
      <c r="YS140" s="233"/>
      <c r="YT140" s="233"/>
      <c r="YU140" s="233"/>
      <c r="YV140" s="233"/>
      <c r="YW140" s="233"/>
      <c r="YX140" s="233"/>
      <c r="YY140" s="233"/>
      <c r="YZ140" s="233"/>
      <c r="ZA140" s="233"/>
      <c r="ZB140" s="233"/>
      <c r="ZC140" s="233"/>
      <c r="ZD140" s="233"/>
      <c r="ZE140" s="233"/>
      <c r="ZF140" s="233"/>
      <c r="ZG140" s="233"/>
      <c r="ZH140" s="233"/>
      <c r="ZI140" s="233"/>
      <c r="ZJ140" s="233"/>
      <c r="ZK140" s="233"/>
      <c r="ZL140" s="233"/>
      <c r="ZM140" s="233"/>
      <c r="ZN140" s="233"/>
      <c r="ZO140" s="233"/>
      <c r="ZP140" s="233"/>
      <c r="ZQ140" s="233"/>
      <c r="ZR140" s="233"/>
      <c r="ZS140" s="233"/>
      <c r="ZT140" s="233"/>
      <c r="ZU140" s="233"/>
      <c r="ZV140" s="233"/>
      <c r="ZW140" s="233"/>
      <c r="ZX140" s="233"/>
      <c r="ZY140" s="233"/>
      <c r="ZZ140" s="233"/>
      <c r="AAA140" s="233"/>
      <c r="AAB140" s="233"/>
      <c r="AAC140" s="233"/>
      <c r="AAD140" s="233"/>
      <c r="AAE140" s="233"/>
      <c r="AAF140" s="233"/>
      <c r="AAG140" s="233"/>
      <c r="AAH140" s="233"/>
      <c r="AAI140" s="233"/>
      <c r="AAJ140" s="233"/>
      <c r="AAK140" s="233"/>
      <c r="AAL140" s="233"/>
      <c r="AAM140" s="233"/>
      <c r="AAN140" s="233"/>
      <c r="AAO140" s="233"/>
      <c r="AAP140" s="233"/>
      <c r="AAQ140" s="233"/>
      <c r="AAR140" s="233"/>
      <c r="AAS140" s="233"/>
      <c r="AAT140" s="233"/>
      <c r="AAU140" s="233"/>
      <c r="AAV140" s="233"/>
      <c r="AAW140" s="233"/>
      <c r="AAX140" s="233"/>
      <c r="AAY140" s="233"/>
      <c r="AAZ140" s="233"/>
      <c r="ABA140" s="233"/>
      <c r="ABB140" s="233"/>
      <c r="ABC140" s="233"/>
      <c r="ABD140" s="233"/>
      <c r="ABE140" s="233"/>
      <c r="ABF140" s="233"/>
      <c r="ABG140" s="233"/>
      <c r="ABH140" s="233"/>
      <c r="ABI140" s="233"/>
      <c r="ABJ140" s="233"/>
      <c r="ABK140" s="233"/>
      <c r="ABL140" s="233"/>
      <c r="ABM140" s="233"/>
      <c r="ABN140" s="233"/>
      <c r="ABO140" s="233"/>
      <c r="ABP140" s="233"/>
      <c r="ABQ140" s="233"/>
      <c r="ABR140" s="233"/>
      <c r="ABS140" s="233"/>
      <c r="ABT140" s="233"/>
      <c r="ABU140" s="233"/>
      <c r="ABV140" s="233"/>
      <c r="ABW140" s="233"/>
      <c r="ABX140" s="233"/>
      <c r="ABY140" s="233"/>
      <c r="ABZ140" s="233"/>
      <c r="ACA140" s="233"/>
      <c r="ACB140" s="233"/>
      <c r="ACC140" s="233"/>
      <c r="ACD140" s="233"/>
      <c r="ACE140" s="233"/>
      <c r="ACF140" s="233"/>
      <c r="ACG140" s="233"/>
      <c r="ACH140" s="233"/>
      <c r="ACI140" s="233"/>
      <c r="ACJ140" s="233"/>
      <c r="ACK140" s="233"/>
      <c r="ACL140" s="233"/>
      <c r="ACM140" s="233"/>
      <c r="ACN140" s="233"/>
      <c r="ACO140" s="233"/>
      <c r="ACP140" s="233"/>
      <c r="ACQ140" s="233"/>
      <c r="ACR140" s="233"/>
      <c r="ACS140" s="233"/>
      <c r="ACT140" s="233"/>
      <c r="ACU140" s="233"/>
      <c r="ACV140" s="233"/>
      <c r="ACW140" s="233"/>
      <c r="ACX140" s="233"/>
      <c r="ACY140" s="233"/>
      <c r="ACZ140" s="233"/>
      <c r="ADA140" s="233"/>
      <c r="ADB140" s="233"/>
      <c r="ADC140" s="233"/>
      <c r="ADD140" s="233"/>
      <c r="ADE140" s="233"/>
      <c r="ADF140" s="233"/>
      <c r="ADG140" s="233"/>
      <c r="ADH140" s="233"/>
      <c r="ADI140" s="233"/>
      <c r="ADJ140" s="233"/>
      <c r="ADK140" s="233"/>
      <c r="ADL140" s="233"/>
      <c r="ADM140" s="233"/>
      <c r="ADN140" s="233"/>
      <c r="ADO140" s="233"/>
      <c r="ADP140" s="233"/>
      <c r="ADQ140" s="233"/>
      <c r="ADR140" s="233"/>
      <c r="ADS140" s="233"/>
      <c r="ADT140" s="233"/>
      <c r="ADU140" s="233"/>
      <c r="ADV140" s="233"/>
      <c r="ADW140" s="233"/>
      <c r="ADX140" s="233"/>
      <c r="ADY140" s="233"/>
      <c r="ADZ140" s="233"/>
      <c r="AEA140" s="233"/>
      <c r="AEB140" s="233"/>
      <c r="AEC140" s="233"/>
      <c r="AED140" s="233"/>
      <c r="AEE140" s="233"/>
      <c r="AEF140" s="233"/>
      <c r="AEG140" s="233"/>
      <c r="AEH140" s="233"/>
      <c r="AEI140" s="233"/>
      <c r="AEJ140" s="233"/>
      <c r="AEK140" s="233"/>
      <c r="AEL140" s="233"/>
      <c r="AEM140" s="233"/>
      <c r="AEN140" s="233"/>
      <c r="AEO140" s="233"/>
      <c r="AEP140" s="233"/>
      <c r="AEQ140" s="233"/>
      <c r="AER140" s="233"/>
      <c r="AES140" s="233"/>
      <c r="AET140" s="233"/>
      <c r="AEU140" s="233"/>
      <c r="AEV140" s="233"/>
      <c r="AEW140" s="233"/>
      <c r="AEX140" s="233"/>
      <c r="AEY140" s="233"/>
      <c r="AEZ140" s="233"/>
      <c r="AFA140" s="233"/>
      <c r="AFB140" s="233"/>
      <c r="AFC140" s="233"/>
      <c r="AFD140" s="233"/>
      <c r="AFE140" s="233"/>
      <c r="AFF140" s="233"/>
      <c r="AFG140" s="233"/>
      <c r="AFH140" s="233"/>
      <c r="AFI140" s="233"/>
      <c r="AFJ140" s="233"/>
      <c r="AFK140" s="233"/>
      <c r="AFL140" s="233"/>
      <c r="AFM140" s="233"/>
      <c r="AFN140" s="233"/>
      <c r="AFO140" s="233"/>
      <c r="AFP140" s="233"/>
      <c r="AFQ140" s="233"/>
      <c r="AFR140" s="233"/>
      <c r="AFS140" s="233"/>
      <c r="AFT140" s="233"/>
      <c r="AFU140" s="233"/>
      <c r="AFV140" s="233"/>
      <c r="AFW140" s="233"/>
      <c r="AFX140" s="233"/>
      <c r="AFY140" s="233"/>
      <c r="AFZ140" s="233"/>
      <c r="AGA140" s="233"/>
      <c r="AGB140" s="233"/>
      <c r="AGC140" s="233"/>
      <c r="AGD140" s="233"/>
      <c r="AGE140" s="233"/>
      <c r="AGF140" s="233"/>
      <c r="AGG140" s="233"/>
      <c r="AGH140" s="233"/>
      <c r="AGI140" s="233"/>
      <c r="AGJ140" s="233"/>
      <c r="AGK140" s="233"/>
      <c r="AGL140" s="233"/>
      <c r="AGM140" s="233"/>
      <c r="AGN140" s="233"/>
      <c r="AGO140" s="233"/>
      <c r="AGP140" s="233"/>
      <c r="AGQ140" s="233"/>
      <c r="AGR140" s="233"/>
      <c r="AGS140" s="233"/>
      <c r="AGT140" s="233"/>
      <c r="AGU140" s="233"/>
      <c r="AGV140" s="233"/>
      <c r="AGW140" s="233"/>
      <c r="AGX140" s="233"/>
      <c r="AGY140" s="233"/>
      <c r="AGZ140" s="233"/>
      <c r="AHA140" s="233"/>
      <c r="AHB140" s="233"/>
      <c r="AHC140" s="233"/>
      <c r="AHD140" s="233"/>
      <c r="AHE140" s="233"/>
      <c r="AHF140" s="233"/>
      <c r="AHG140" s="233"/>
      <c r="AHH140" s="233"/>
      <c r="AHI140" s="233"/>
      <c r="AHJ140" s="233"/>
      <c r="AHK140" s="233"/>
      <c r="AHL140" s="233"/>
      <c r="AHM140" s="233"/>
      <c r="AHN140" s="233"/>
      <c r="AHO140" s="233"/>
      <c r="AHP140" s="233"/>
      <c r="AHQ140" s="233"/>
      <c r="AHR140" s="233"/>
      <c r="AHS140" s="233"/>
      <c r="AHT140" s="233"/>
      <c r="AHU140" s="233"/>
      <c r="AHV140" s="233"/>
      <c r="AHW140" s="233"/>
      <c r="AHX140" s="233"/>
      <c r="AHY140" s="233"/>
      <c r="AHZ140" s="233"/>
      <c r="AIA140" s="233"/>
      <c r="AIB140" s="233"/>
      <c r="AIC140" s="233"/>
      <c r="AID140" s="233"/>
      <c r="AIE140" s="233"/>
      <c r="AIF140" s="233"/>
      <c r="AIG140" s="233"/>
      <c r="AIH140" s="233"/>
      <c r="AII140" s="233"/>
      <c r="AIJ140" s="233"/>
      <c r="AIK140" s="233"/>
      <c r="AIL140" s="233"/>
      <c r="AIM140" s="233"/>
      <c r="AIN140" s="233"/>
      <c r="AIO140" s="233"/>
      <c r="AIP140" s="233"/>
      <c r="AIQ140" s="233"/>
      <c r="AIR140" s="233"/>
      <c r="AIS140" s="233"/>
      <c r="AIT140" s="233"/>
      <c r="AIU140" s="233"/>
      <c r="AIV140" s="233"/>
      <c r="AIW140" s="233"/>
      <c r="AIX140" s="233"/>
      <c r="AIY140" s="233"/>
      <c r="AIZ140" s="233"/>
      <c r="AJA140" s="233"/>
      <c r="AJB140" s="233"/>
      <c r="AJC140" s="233"/>
      <c r="AJD140" s="233"/>
      <c r="AJE140" s="233"/>
      <c r="AJF140" s="233"/>
      <c r="AJG140" s="233"/>
      <c r="AJH140" s="233"/>
      <c r="AJI140" s="233"/>
      <c r="AJJ140" s="233"/>
      <c r="AJK140" s="233"/>
      <c r="AJL140" s="233"/>
      <c r="AJM140" s="233"/>
      <c r="AJN140" s="233"/>
      <c r="AJO140" s="233"/>
      <c r="AJP140" s="233"/>
      <c r="AJQ140" s="233"/>
      <c r="AJR140" s="233"/>
      <c r="AJS140" s="233"/>
      <c r="AJT140" s="233"/>
      <c r="AJU140" s="233"/>
      <c r="AJV140" s="233"/>
      <c r="AJW140" s="233"/>
      <c r="AJX140" s="233"/>
      <c r="AJY140" s="233"/>
      <c r="AJZ140" s="233"/>
      <c r="AKA140" s="233"/>
      <c r="AKB140" s="233"/>
      <c r="AKC140" s="233"/>
      <c r="AKD140" s="233"/>
      <c r="AKE140" s="233"/>
      <c r="AKF140" s="233"/>
      <c r="AKG140" s="233"/>
      <c r="AKH140" s="233"/>
      <c r="AKI140" s="233"/>
      <c r="AKJ140" s="233"/>
      <c r="AKK140" s="233"/>
      <c r="AKL140" s="233"/>
      <c r="AKM140" s="233"/>
      <c r="AKN140" s="233"/>
      <c r="AKO140" s="233"/>
      <c r="AKP140" s="233"/>
      <c r="AKQ140" s="233"/>
      <c r="AKR140" s="233"/>
      <c r="AKS140" s="233"/>
      <c r="AKT140" s="233"/>
      <c r="AKU140" s="233"/>
      <c r="AKV140" s="233"/>
      <c r="AKW140" s="233"/>
      <c r="AKX140" s="233"/>
      <c r="AKY140" s="233"/>
      <c r="AKZ140" s="233"/>
      <c r="ALA140" s="233"/>
      <c r="ALB140" s="233"/>
      <c r="ALC140" s="233"/>
      <c r="ALD140" s="233"/>
      <c r="ALE140" s="233"/>
      <c r="ALF140" s="233"/>
      <c r="ALG140" s="233"/>
      <c r="ALH140" s="233"/>
      <c r="ALI140" s="233"/>
      <c r="ALJ140" s="233"/>
      <c r="ALK140" s="233"/>
      <c r="ALL140" s="233"/>
      <c r="ALM140" s="233"/>
      <c r="ALN140" s="233"/>
      <c r="ALO140" s="233"/>
      <c r="ALP140" s="233"/>
      <c r="ALQ140" s="233"/>
      <c r="ALR140" s="233"/>
      <c r="ALS140" s="233"/>
    </row>
    <row r="141" spans="1:1007" x14ac:dyDescent="0.2">
      <c r="A141" s="398">
        <v>25</v>
      </c>
      <c r="B141" s="749" t="s">
        <v>315</v>
      </c>
      <c r="C141" s="761"/>
      <c r="D141" s="400">
        <f t="shared" si="12"/>
        <v>0</v>
      </c>
      <c r="E141" s="752"/>
      <c r="F141" s="360">
        <f t="shared" ref="F141:F142" si="23">(E141*C141)+(E141*D141*C141)</f>
        <v>0</v>
      </c>
      <c r="G141" s="360">
        <f t="shared" si="17"/>
        <v>0</v>
      </c>
      <c r="H141" s="360">
        <f t="shared" si="15"/>
        <v>0</v>
      </c>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233"/>
      <c r="AR141" s="233"/>
      <c r="AS141" s="233"/>
      <c r="AT141" s="233"/>
      <c r="AU141" s="233"/>
      <c r="AV141" s="233"/>
      <c r="AW141" s="233"/>
      <c r="AX141" s="233"/>
      <c r="AY141" s="233"/>
      <c r="AZ141" s="233"/>
      <c r="BA141" s="233"/>
      <c r="BB141" s="233"/>
      <c r="BC141" s="233"/>
      <c r="BD141" s="233"/>
      <c r="BE141" s="233"/>
      <c r="BF141" s="233"/>
      <c r="BG141" s="233"/>
      <c r="BH141" s="233"/>
      <c r="BI141" s="233"/>
      <c r="BJ141" s="233"/>
      <c r="BK141" s="233"/>
      <c r="BL141" s="233"/>
      <c r="BM141" s="233"/>
      <c r="BN141" s="233"/>
      <c r="BO141" s="233"/>
      <c r="BP141" s="233"/>
      <c r="BQ141" s="233"/>
      <c r="BR141" s="233"/>
      <c r="BS141" s="233"/>
      <c r="BT141" s="233"/>
      <c r="BU141" s="233"/>
      <c r="BV141" s="233"/>
      <c r="BW141" s="233"/>
      <c r="BX141" s="233"/>
      <c r="BY141" s="233"/>
      <c r="BZ141" s="233"/>
      <c r="CA141" s="233"/>
      <c r="CB141" s="233"/>
      <c r="CC141" s="233"/>
      <c r="CD141" s="233"/>
      <c r="CE141" s="233"/>
      <c r="CF141" s="233"/>
      <c r="CG141" s="233"/>
      <c r="CH141" s="233"/>
      <c r="CI141" s="233"/>
      <c r="CJ141" s="233"/>
      <c r="CK141" s="233"/>
      <c r="CL141" s="233"/>
      <c r="CM141" s="233"/>
      <c r="CN141" s="233"/>
      <c r="CO141" s="233"/>
      <c r="CP141" s="233"/>
      <c r="CQ141" s="233"/>
      <c r="CR141" s="233"/>
      <c r="CS141" s="233"/>
      <c r="CT141" s="233"/>
      <c r="CU141" s="233"/>
      <c r="CV141" s="233"/>
      <c r="CW141" s="233"/>
      <c r="CX141" s="233"/>
      <c r="CY141" s="233"/>
      <c r="CZ141" s="233"/>
      <c r="DA141" s="233"/>
      <c r="DB141" s="233"/>
      <c r="DC141" s="233"/>
      <c r="DD141" s="233"/>
      <c r="DE141" s="233"/>
      <c r="DF141" s="233"/>
      <c r="DG141" s="233"/>
      <c r="DH141" s="233"/>
      <c r="DI141" s="233"/>
      <c r="DJ141" s="233"/>
      <c r="DK141" s="233"/>
      <c r="DL141" s="233"/>
      <c r="DM141" s="233"/>
      <c r="DN141" s="233"/>
      <c r="DO141" s="233"/>
      <c r="DP141" s="233"/>
      <c r="DQ141" s="233"/>
      <c r="DR141" s="233"/>
      <c r="DS141" s="233"/>
      <c r="DT141" s="233"/>
      <c r="DU141" s="233"/>
      <c r="DV141" s="233"/>
      <c r="DW141" s="233"/>
      <c r="DX141" s="233"/>
      <c r="DY141" s="233"/>
      <c r="DZ141" s="233"/>
      <c r="EA141" s="233"/>
      <c r="EB141" s="233"/>
      <c r="EC141" s="233"/>
      <c r="ED141" s="233"/>
      <c r="EE141" s="233"/>
      <c r="EF141" s="233"/>
      <c r="EG141" s="233"/>
      <c r="EH141" s="233"/>
      <c r="EI141" s="233"/>
      <c r="EJ141" s="233"/>
      <c r="EK141" s="233"/>
      <c r="EL141" s="233"/>
      <c r="EM141" s="233"/>
      <c r="EN141" s="233"/>
      <c r="EO141" s="233"/>
      <c r="EP141" s="233"/>
      <c r="EQ141" s="233"/>
      <c r="ER141" s="233"/>
      <c r="ES141" s="233"/>
      <c r="ET141" s="233"/>
      <c r="EU141" s="233"/>
      <c r="EV141" s="233"/>
      <c r="EW141" s="233"/>
      <c r="EX141" s="233"/>
      <c r="EY141" s="233"/>
      <c r="EZ141" s="233"/>
      <c r="FA141" s="233"/>
      <c r="FB141" s="233"/>
      <c r="FC141" s="233"/>
      <c r="FD141" s="233"/>
      <c r="FE141" s="233"/>
      <c r="FF141" s="233"/>
      <c r="FG141" s="233"/>
      <c r="FH141" s="233"/>
      <c r="FI141" s="233"/>
      <c r="FJ141" s="233"/>
      <c r="FK141" s="233"/>
      <c r="FL141" s="233"/>
      <c r="FM141" s="233"/>
      <c r="FN141" s="233"/>
      <c r="FO141" s="233"/>
      <c r="FP141" s="233"/>
      <c r="FQ141" s="233"/>
      <c r="FR141" s="233"/>
      <c r="FS141" s="233"/>
      <c r="FT141" s="233"/>
      <c r="FU141" s="233"/>
      <c r="FV141" s="233"/>
      <c r="FW141" s="233"/>
      <c r="FX141" s="233"/>
      <c r="FY141" s="233"/>
      <c r="FZ141" s="233"/>
      <c r="GA141" s="233"/>
      <c r="GB141" s="233"/>
      <c r="GC141" s="233"/>
      <c r="GD141" s="233"/>
      <c r="GE141" s="233"/>
      <c r="GF141" s="233"/>
      <c r="GG141" s="233"/>
      <c r="GH141" s="233"/>
      <c r="GI141" s="233"/>
      <c r="GJ141" s="233"/>
      <c r="GK141" s="233"/>
      <c r="GL141" s="233"/>
      <c r="GM141" s="233"/>
      <c r="GN141" s="233"/>
      <c r="GO141" s="233"/>
      <c r="GP141" s="233"/>
      <c r="GQ141" s="233"/>
      <c r="GR141" s="233"/>
      <c r="GS141" s="233"/>
      <c r="GT141" s="233"/>
      <c r="GU141" s="233"/>
      <c r="GV141" s="233"/>
      <c r="GW141" s="233"/>
      <c r="GX141" s="233"/>
      <c r="GY141" s="233"/>
      <c r="GZ141" s="233"/>
      <c r="HA141" s="233"/>
      <c r="HB141" s="233"/>
      <c r="HC141" s="233"/>
      <c r="HD141" s="233"/>
      <c r="HE141" s="233"/>
      <c r="HF141" s="233"/>
      <c r="HG141" s="233"/>
      <c r="HH141" s="233"/>
      <c r="HI141" s="233"/>
      <c r="HJ141" s="233"/>
      <c r="HK141" s="233"/>
      <c r="HL141" s="233"/>
      <c r="HM141" s="233"/>
      <c r="HN141" s="233"/>
      <c r="HO141" s="233"/>
      <c r="HP141" s="233"/>
      <c r="HQ141" s="233"/>
      <c r="HR141" s="233"/>
      <c r="HS141" s="233"/>
      <c r="HT141" s="233"/>
      <c r="HU141" s="233"/>
      <c r="HV141" s="233"/>
      <c r="HW141" s="233"/>
      <c r="HX141" s="233"/>
      <c r="HY141" s="233"/>
      <c r="HZ141" s="233"/>
      <c r="IA141" s="233"/>
      <c r="IB141" s="233"/>
      <c r="IC141" s="233"/>
      <c r="ID141" s="233"/>
      <c r="IE141" s="233"/>
      <c r="IF141" s="233"/>
      <c r="IG141" s="233"/>
      <c r="IH141" s="233"/>
      <c r="II141" s="233"/>
      <c r="IJ141" s="233"/>
      <c r="IK141" s="233"/>
      <c r="IL141" s="233"/>
      <c r="IM141" s="233"/>
      <c r="IN141" s="233"/>
      <c r="IO141" s="233"/>
      <c r="IP141" s="233"/>
      <c r="IQ141" s="233"/>
      <c r="IR141" s="233"/>
      <c r="IS141" s="233"/>
      <c r="IT141" s="233"/>
      <c r="IU141" s="233"/>
      <c r="IV141" s="233"/>
      <c r="IW141" s="233"/>
      <c r="IX141" s="233"/>
      <c r="IY141" s="233"/>
      <c r="IZ141" s="233"/>
      <c r="JA141" s="233"/>
      <c r="JB141" s="233"/>
      <c r="JC141" s="233"/>
      <c r="JD141" s="233"/>
      <c r="JE141" s="233"/>
      <c r="JF141" s="233"/>
      <c r="JG141" s="233"/>
      <c r="JH141" s="233"/>
      <c r="JI141" s="233"/>
      <c r="JJ141" s="233"/>
      <c r="JK141" s="233"/>
      <c r="JL141" s="233"/>
      <c r="JM141" s="233"/>
      <c r="JN141" s="233"/>
      <c r="JO141" s="233"/>
      <c r="JP141" s="233"/>
      <c r="JQ141" s="233"/>
      <c r="JR141" s="233"/>
      <c r="JS141" s="233"/>
      <c r="JT141" s="233"/>
      <c r="JU141" s="233"/>
      <c r="JV141" s="233"/>
      <c r="JW141" s="233"/>
      <c r="JX141" s="233"/>
      <c r="JY141" s="233"/>
      <c r="JZ141" s="233"/>
      <c r="KA141" s="233"/>
      <c r="KB141" s="233"/>
      <c r="KC141" s="233"/>
      <c r="KD141" s="233"/>
      <c r="KE141" s="233"/>
      <c r="KF141" s="233"/>
      <c r="KG141" s="233"/>
      <c r="KH141" s="233"/>
      <c r="KI141" s="233"/>
      <c r="KJ141" s="233"/>
      <c r="KK141" s="233"/>
      <c r="KL141" s="233"/>
      <c r="KM141" s="233"/>
      <c r="KN141" s="233"/>
      <c r="KO141" s="233"/>
      <c r="KP141" s="233"/>
      <c r="KQ141" s="233"/>
      <c r="KR141" s="233"/>
      <c r="KS141" s="233"/>
      <c r="KT141" s="233"/>
      <c r="KU141" s="233"/>
      <c r="KV141" s="233"/>
      <c r="KW141" s="233"/>
      <c r="KX141" s="233"/>
      <c r="KY141" s="233"/>
      <c r="KZ141" s="233"/>
      <c r="LA141" s="233"/>
      <c r="LB141" s="233"/>
      <c r="LC141" s="233"/>
      <c r="LD141" s="233"/>
      <c r="LE141" s="233"/>
      <c r="LF141" s="233"/>
      <c r="LG141" s="233"/>
      <c r="LH141" s="233"/>
      <c r="LI141" s="233"/>
      <c r="LJ141" s="233"/>
      <c r="LK141" s="233"/>
      <c r="LL141" s="233"/>
      <c r="LM141" s="233"/>
      <c r="LN141" s="233"/>
      <c r="LO141" s="233"/>
      <c r="LP141" s="233"/>
      <c r="LQ141" s="233"/>
      <c r="LR141" s="233"/>
      <c r="LS141" s="233"/>
      <c r="LT141" s="233"/>
      <c r="LU141" s="233"/>
      <c r="LV141" s="233"/>
      <c r="LW141" s="233"/>
      <c r="LX141" s="233"/>
      <c r="LY141" s="233"/>
      <c r="LZ141" s="233"/>
      <c r="MA141" s="233"/>
      <c r="MB141" s="233"/>
      <c r="MC141" s="233"/>
      <c r="MD141" s="233"/>
      <c r="ME141" s="233"/>
      <c r="MF141" s="233"/>
      <c r="MG141" s="233"/>
      <c r="MH141" s="233"/>
      <c r="MI141" s="233"/>
      <c r="MJ141" s="233"/>
      <c r="MK141" s="233"/>
      <c r="ML141" s="233"/>
      <c r="MM141" s="233"/>
      <c r="MN141" s="233"/>
      <c r="MO141" s="233"/>
      <c r="MP141" s="233"/>
      <c r="MQ141" s="233"/>
      <c r="MR141" s="233"/>
      <c r="MS141" s="233"/>
      <c r="MT141" s="233"/>
      <c r="MU141" s="233"/>
      <c r="MV141" s="233"/>
      <c r="MW141" s="233"/>
      <c r="MX141" s="233"/>
      <c r="MY141" s="233"/>
      <c r="MZ141" s="233"/>
      <c r="NA141" s="233"/>
      <c r="NB141" s="233"/>
      <c r="NC141" s="233"/>
      <c r="ND141" s="233"/>
      <c r="NE141" s="233"/>
      <c r="NF141" s="233"/>
      <c r="NG141" s="233"/>
      <c r="NH141" s="233"/>
      <c r="NI141" s="233"/>
      <c r="NJ141" s="233"/>
      <c r="NK141" s="233"/>
      <c r="NL141" s="233"/>
      <c r="NM141" s="233"/>
      <c r="NN141" s="233"/>
      <c r="NO141" s="233"/>
      <c r="NP141" s="233"/>
      <c r="NQ141" s="233"/>
      <c r="NR141" s="233"/>
      <c r="NS141" s="233"/>
      <c r="NT141" s="233"/>
      <c r="NU141" s="233"/>
      <c r="NV141" s="233"/>
      <c r="NW141" s="233"/>
      <c r="NX141" s="233"/>
      <c r="NY141" s="233"/>
      <c r="NZ141" s="233"/>
      <c r="OA141" s="233"/>
      <c r="OB141" s="233"/>
      <c r="OC141" s="233"/>
      <c r="OD141" s="233"/>
      <c r="OE141" s="233"/>
      <c r="OF141" s="233"/>
      <c r="OG141" s="233"/>
      <c r="OH141" s="233"/>
      <c r="OI141" s="233"/>
      <c r="OJ141" s="233"/>
      <c r="OK141" s="233"/>
      <c r="OL141" s="233"/>
      <c r="OM141" s="233"/>
      <c r="ON141" s="233"/>
      <c r="OO141" s="233"/>
      <c r="OP141" s="233"/>
      <c r="OQ141" s="233"/>
      <c r="OR141" s="233"/>
      <c r="OS141" s="233"/>
      <c r="OT141" s="233"/>
      <c r="OU141" s="233"/>
      <c r="OV141" s="233"/>
      <c r="OW141" s="233"/>
      <c r="OX141" s="233"/>
      <c r="OY141" s="233"/>
      <c r="OZ141" s="233"/>
      <c r="PA141" s="233"/>
      <c r="PB141" s="233"/>
      <c r="PC141" s="233"/>
      <c r="PD141" s="233"/>
      <c r="PE141" s="233"/>
      <c r="PF141" s="233"/>
      <c r="PG141" s="233"/>
      <c r="PH141" s="233"/>
      <c r="PI141" s="233"/>
      <c r="PJ141" s="233"/>
      <c r="PK141" s="233"/>
      <c r="PL141" s="233"/>
      <c r="PM141" s="233"/>
      <c r="PN141" s="233"/>
      <c r="PO141" s="233"/>
      <c r="PP141" s="233"/>
      <c r="PQ141" s="233"/>
      <c r="PR141" s="233"/>
      <c r="PS141" s="233"/>
      <c r="PT141" s="233"/>
      <c r="PU141" s="233"/>
      <c r="PV141" s="233"/>
      <c r="PW141" s="233"/>
      <c r="PX141" s="233"/>
      <c r="PY141" s="233"/>
      <c r="PZ141" s="233"/>
      <c r="QA141" s="233"/>
      <c r="QB141" s="233"/>
      <c r="QC141" s="233"/>
      <c r="QD141" s="233"/>
      <c r="QE141" s="233"/>
      <c r="QF141" s="233"/>
      <c r="QG141" s="233"/>
      <c r="QH141" s="233"/>
      <c r="QI141" s="233"/>
      <c r="QJ141" s="233"/>
      <c r="QK141" s="233"/>
      <c r="QL141" s="233"/>
      <c r="QM141" s="233"/>
      <c r="QN141" s="233"/>
      <c r="QO141" s="233"/>
      <c r="QP141" s="233"/>
      <c r="QQ141" s="233"/>
      <c r="QR141" s="233"/>
      <c r="QS141" s="233"/>
      <c r="QT141" s="233"/>
      <c r="QU141" s="233"/>
      <c r="QV141" s="233"/>
      <c r="QW141" s="233"/>
      <c r="QX141" s="233"/>
      <c r="QY141" s="233"/>
      <c r="QZ141" s="233"/>
      <c r="RA141" s="233"/>
      <c r="RB141" s="233"/>
      <c r="RC141" s="233"/>
      <c r="RD141" s="233"/>
      <c r="RE141" s="233"/>
      <c r="RF141" s="233"/>
      <c r="RG141" s="233"/>
      <c r="RH141" s="233"/>
      <c r="RI141" s="233"/>
      <c r="RJ141" s="233"/>
      <c r="RK141" s="233"/>
      <c r="RL141" s="233"/>
      <c r="RM141" s="233"/>
      <c r="RN141" s="233"/>
      <c r="RO141" s="233"/>
      <c r="RP141" s="233"/>
      <c r="RQ141" s="233"/>
      <c r="RR141" s="233"/>
      <c r="RS141" s="233"/>
      <c r="RT141" s="233"/>
      <c r="RU141" s="233"/>
      <c r="RV141" s="233"/>
      <c r="RW141" s="233"/>
      <c r="RX141" s="233"/>
      <c r="RY141" s="233"/>
      <c r="RZ141" s="233"/>
      <c r="SA141" s="233"/>
      <c r="SB141" s="233"/>
      <c r="SC141" s="233"/>
      <c r="SD141" s="233"/>
      <c r="SE141" s="233"/>
      <c r="SF141" s="233"/>
      <c r="SG141" s="233"/>
      <c r="SH141" s="233"/>
      <c r="SI141" s="233"/>
      <c r="SJ141" s="233"/>
      <c r="SK141" s="233"/>
      <c r="SL141" s="233"/>
      <c r="SM141" s="233"/>
      <c r="SN141" s="233"/>
      <c r="SO141" s="233"/>
      <c r="SP141" s="233"/>
      <c r="SQ141" s="233"/>
      <c r="SR141" s="233"/>
      <c r="SS141" s="233"/>
      <c r="ST141" s="233"/>
      <c r="SU141" s="233"/>
      <c r="SV141" s="233"/>
      <c r="SW141" s="233"/>
      <c r="SX141" s="233"/>
      <c r="SY141" s="233"/>
      <c r="SZ141" s="233"/>
      <c r="TA141" s="233"/>
      <c r="TB141" s="233"/>
      <c r="TC141" s="233"/>
      <c r="TD141" s="233"/>
      <c r="TE141" s="233"/>
      <c r="TF141" s="233"/>
      <c r="TG141" s="233"/>
      <c r="TH141" s="233"/>
      <c r="TI141" s="233"/>
      <c r="TJ141" s="233"/>
      <c r="TK141" s="233"/>
      <c r="TL141" s="233"/>
      <c r="TM141" s="233"/>
      <c r="TN141" s="233"/>
      <c r="TO141" s="233"/>
      <c r="TP141" s="233"/>
      <c r="TQ141" s="233"/>
      <c r="TR141" s="233"/>
      <c r="TS141" s="233"/>
      <c r="TT141" s="233"/>
      <c r="TU141" s="233"/>
      <c r="TV141" s="233"/>
      <c r="TW141" s="233"/>
      <c r="TX141" s="233"/>
      <c r="TY141" s="233"/>
      <c r="TZ141" s="233"/>
      <c r="UA141" s="233"/>
      <c r="UB141" s="233"/>
      <c r="UC141" s="233"/>
      <c r="UD141" s="233"/>
      <c r="UE141" s="233"/>
      <c r="UF141" s="233"/>
      <c r="UG141" s="233"/>
      <c r="UH141" s="233"/>
      <c r="UI141" s="233"/>
      <c r="UJ141" s="233"/>
      <c r="UK141" s="233"/>
      <c r="UL141" s="233"/>
      <c r="UM141" s="233"/>
      <c r="UN141" s="233"/>
      <c r="UO141" s="233"/>
      <c r="UP141" s="233"/>
      <c r="UQ141" s="233"/>
      <c r="UR141" s="233"/>
      <c r="US141" s="233"/>
      <c r="UT141" s="233"/>
      <c r="UU141" s="233"/>
      <c r="UV141" s="233"/>
      <c r="UW141" s="233"/>
      <c r="UX141" s="233"/>
      <c r="UY141" s="233"/>
      <c r="UZ141" s="233"/>
      <c r="VA141" s="233"/>
      <c r="VB141" s="233"/>
      <c r="VC141" s="233"/>
      <c r="VD141" s="233"/>
      <c r="VE141" s="233"/>
      <c r="VF141" s="233"/>
      <c r="VG141" s="233"/>
      <c r="VH141" s="233"/>
      <c r="VI141" s="233"/>
      <c r="VJ141" s="233"/>
      <c r="VK141" s="233"/>
      <c r="VL141" s="233"/>
      <c r="VM141" s="233"/>
      <c r="VN141" s="233"/>
      <c r="VO141" s="233"/>
      <c r="VP141" s="233"/>
      <c r="VQ141" s="233"/>
      <c r="VR141" s="233"/>
      <c r="VS141" s="233"/>
      <c r="VT141" s="233"/>
      <c r="VU141" s="233"/>
      <c r="VV141" s="233"/>
      <c r="VW141" s="233"/>
      <c r="VX141" s="233"/>
      <c r="VY141" s="233"/>
      <c r="VZ141" s="233"/>
      <c r="WA141" s="233"/>
      <c r="WB141" s="233"/>
      <c r="WC141" s="233"/>
      <c r="WD141" s="233"/>
      <c r="WE141" s="233"/>
      <c r="WF141" s="233"/>
      <c r="WG141" s="233"/>
      <c r="WH141" s="233"/>
      <c r="WI141" s="233"/>
      <c r="WJ141" s="233"/>
      <c r="WK141" s="233"/>
      <c r="WL141" s="233"/>
      <c r="WM141" s="233"/>
      <c r="WN141" s="233"/>
      <c r="WO141" s="233"/>
      <c r="WP141" s="233"/>
      <c r="WQ141" s="233"/>
      <c r="WR141" s="233"/>
      <c r="WS141" s="233"/>
      <c r="WT141" s="233"/>
      <c r="WU141" s="233"/>
      <c r="WV141" s="233"/>
      <c r="WW141" s="233"/>
      <c r="WX141" s="233"/>
      <c r="WY141" s="233"/>
      <c r="WZ141" s="233"/>
      <c r="XA141" s="233"/>
      <c r="XB141" s="233"/>
      <c r="XC141" s="233"/>
      <c r="XD141" s="233"/>
      <c r="XE141" s="233"/>
      <c r="XF141" s="233"/>
      <c r="XG141" s="233"/>
      <c r="XH141" s="233"/>
      <c r="XI141" s="233"/>
      <c r="XJ141" s="233"/>
      <c r="XK141" s="233"/>
      <c r="XL141" s="233"/>
      <c r="XM141" s="233"/>
      <c r="XN141" s="233"/>
      <c r="XO141" s="233"/>
      <c r="XP141" s="233"/>
      <c r="XQ141" s="233"/>
      <c r="XR141" s="233"/>
      <c r="XS141" s="233"/>
      <c r="XT141" s="233"/>
      <c r="XU141" s="233"/>
      <c r="XV141" s="233"/>
      <c r="XW141" s="233"/>
      <c r="XX141" s="233"/>
      <c r="XY141" s="233"/>
      <c r="XZ141" s="233"/>
      <c r="YA141" s="233"/>
      <c r="YB141" s="233"/>
      <c r="YC141" s="233"/>
      <c r="YD141" s="233"/>
      <c r="YE141" s="233"/>
      <c r="YF141" s="233"/>
      <c r="YG141" s="233"/>
      <c r="YH141" s="233"/>
      <c r="YI141" s="233"/>
      <c r="YJ141" s="233"/>
      <c r="YK141" s="233"/>
      <c r="YL141" s="233"/>
      <c r="YM141" s="233"/>
      <c r="YN141" s="233"/>
      <c r="YO141" s="233"/>
      <c r="YP141" s="233"/>
      <c r="YQ141" s="233"/>
      <c r="YR141" s="233"/>
      <c r="YS141" s="233"/>
      <c r="YT141" s="233"/>
      <c r="YU141" s="233"/>
      <c r="YV141" s="233"/>
      <c r="YW141" s="233"/>
      <c r="YX141" s="233"/>
      <c r="YY141" s="233"/>
      <c r="YZ141" s="233"/>
      <c r="ZA141" s="233"/>
      <c r="ZB141" s="233"/>
      <c r="ZC141" s="233"/>
      <c r="ZD141" s="233"/>
      <c r="ZE141" s="233"/>
      <c r="ZF141" s="233"/>
      <c r="ZG141" s="233"/>
      <c r="ZH141" s="233"/>
      <c r="ZI141" s="233"/>
      <c r="ZJ141" s="233"/>
      <c r="ZK141" s="233"/>
      <c r="ZL141" s="233"/>
      <c r="ZM141" s="233"/>
      <c r="ZN141" s="233"/>
      <c r="ZO141" s="233"/>
      <c r="ZP141" s="233"/>
      <c r="ZQ141" s="233"/>
      <c r="ZR141" s="233"/>
      <c r="ZS141" s="233"/>
      <c r="ZT141" s="233"/>
      <c r="ZU141" s="233"/>
      <c r="ZV141" s="233"/>
      <c r="ZW141" s="233"/>
      <c r="ZX141" s="233"/>
      <c r="ZY141" s="233"/>
      <c r="ZZ141" s="233"/>
      <c r="AAA141" s="233"/>
      <c r="AAB141" s="233"/>
      <c r="AAC141" s="233"/>
      <c r="AAD141" s="233"/>
      <c r="AAE141" s="233"/>
      <c r="AAF141" s="233"/>
      <c r="AAG141" s="233"/>
      <c r="AAH141" s="233"/>
      <c r="AAI141" s="233"/>
      <c r="AAJ141" s="233"/>
      <c r="AAK141" s="233"/>
      <c r="AAL141" s="233"/>
      <c r="AAM141" s="233"/>
      <c r="AAN141" s="233"/>
      <c r="AAO141" s="233"/>
      <c r="AAP141" s="233"/>
      <c r="AAQ141" s="233"/>
      <c r="AAR141" s="233"/>
      <c r="AAS141" s="233"/>
      <c r="AAT141" s="233"/>
      <c r="AAU141" s="233"/>
      <c r="AAV141" s="233"/>
      <c r="AAW141" s="233"/>
      <c r="AAX141" s="233"/>
      <c r="AAY141" s="233"/>
      <c r="AAZ141" s="233"/>
      <c r="ABA141" s="233"/>
      <c r="ABB141" s="233"/>
      <c r="ABC141" s="233"/>
      <c r="ABD141" s="233"/>
      <c r="ABE141" s="233"/>
      <c r="ABF141" s="233"/>
      <c r="ABG141" s="233"/>
      <c r="ABH141" s="233"/>
      <c r="ABI141" s="233"/>
      <c r="ABJ141" s="233"/>
      <c r="ABK141" s="233"/>
      <c r="ABL141" s="233"/>
      <c r="ABM141" s="233"/>
      <c r="ABN141" s="233"/>
      <c r="ABO141" s="233"/>
      <c r="ABP141" s="233"/>
      <c r="ABQ141" s="233"/>
      <c r="ABR141" s="233"/>
      <c r="ABS141" s="233"/>
      <c r="ABT141" s="233"/>
      <c r="ABU141" s="233"/>
      <c r="ABV141" s="233"/>
      <c r="ABW141" s="233"/>
      <c r="ABX141" s="233"/>
      <c r="ABY141" s="233"/>
      <c r="ABZ141" s="233"/>
      <c r="ACA141" s="233"/>
      <c r="ACB141" s="233"/>
      <c r="ACC141" s="233"/>
      <c r="ACD141" s="233"/>
      <c r="ACE141" s="233"/>
      <c r="ACF141" s="233"/>
      <c r="ACG141" s="233"/>
      <c r="ACH141" s="233"/>
      <c r="ACI141" s="233"/>
      <c r="ACJ141" s="233"/>
      <c r="ACK141" s="233"/>
      <c r="ACL141" s="233"/>
      <c r="ACM141" s="233"/>
      <c r="ACN141" s="233"/>
      <c r="ACO141" s="233"/>
      <c r="ACP141" s="233"/>
      <c r="ACQ141" s="233"/>
      <c r="ACR141" s="233"/>
      <c r="ACS141" s="233"/>
      <c r="ACT141" s="233"/>
      <c r="ACU141" s="233"/>
      <c r="ACV141" s="233"/>
      <c r="ACW141" s="233"/>
      <c r="ACX141" s="233"/>
      <c r="ACY141" s="233"/>
      <c r="ACZ141" s="233"/>
      <c r="ADA141" s="233"/>
      <c r="ADB141" s="233"/>
      <c r="ADC141" s="233"/>
      <c r="ADD141" s="233"/>
      <c r="ADE141" s="233"/>
      <c r="ADF141" s="233"/>
      <c r="ADG141" s="233"/>
      <c r="ADH141" s="233"/>
      <c r="ADI141" s="233"/>
      <c r="ADJ141" s="233"/>
      <c r="ADK141" s="233"/>
      <c r="ADL141" s="233"/>
      <c r="ADM141" s="233"/>
      <c r="ADN141" s="233"/>
      <c r="ADO141" s="233"/>
      <c r="ADP141" s="233"/>
      <c r="ADQ141" s="233"/>
      <c r="ADR141" s="233"/>
      <c r="ADS141" s="233"/>
      <c r="ADT141" s="233"/>
      <c r="ADU141" s="233"/>
      <c r="ADV141" s="233"/>
      <c r="ADW141" s="233"/>
      <c r="ADX141" s="233"/>
      <c r="ADY141" s="233"/>
      <c r="ADZ141" s="233"/>
      <c r="AEA141" s="233"/>
      <c r="AEB141" s="233"/>
      <c r="AEC141" s="233"/>
      <c r="AED141" s="233"/>
      <c r="AEE141" s="233"/>
      <c r="AEF141" s="233"/>
      <c r="AEG141" s="233"/>
      <c r="AEH141" s="233"/>
      <c r="AEI141" s="233"/>
      <c r="AEJ141" s="233"/>
      <c r="AEK141" s="233"/>
      <c r="AEL141" s="233"/>
      <c r="AEM141" s="233"/>
      <c r="AEN141" s="233"/>
      <c r="AEO141" s="233"/>
      <c r="AEP141" s="233"/>
      <c r="AEQ141" s="233"/>
      <c r="AER141" s="233"/>
      <c r="AES141" s="233"/>
      <c r="AET141" s="233"/>
      <c r="AEU141" s="233"/>
      <c r="AEV141" s="233"/>
      <c r="AEW141" s="233"/>
      <c r="AEX141" s="233"/>
      <c r="AEY141" s="233"/>
      <c r="AEZ141" s="233"/>
      <c r="AFA141" s="233"/>
      <c r="AFB141" s="233"/>
      <c r="AFC141" s="233"/>
      <c r="AFD141" s="233"/>
      <c r="AFE141" s="233"/>
      <c r="AFF141" s="233"/>
      <c r="AFG141" s="233"/>
      <c r="AFH141" s="233"/>
      <c r="AFI141" s="233"/>
      <c r="AFJ141" s="233"/>
      <c r="AFK141" s="233"/>
      <c r="AFL141" s="233"/>
      <c r="AFM141" s="233"/>
      <c r="AFN141" s="233"/>
      <c r="AFO141" s="233"/>
      <c r="AFP141" s="233"/>
      <c r="AFQ141" s="233"/>
      <c r="AFR141" s="233"/>
      <c r="AFS141" s="233"/>
      <c r="AFT141" s="233"/>
      <c r="AFU141" s="233"/>
      <c r="AFV141" s="233"/>
      <c r="AFW141" s="233"/>
      <c r="AFX141" s="233"/>
      <c r="AFY141" s="233"/>
      <c r="AFZ141" s="233"/>
      <c r="AGA141" s="233"/>
      <c r="AGB141" s="233"/>
      <c r="AGC141" s="233"/>
      <c r="AGD141" s="233"/>
      <c r="AGE141" s="233"/>
      <c r="AGF141" s="233"/>
      <c r="AGG141" s="233"/>
      <c r="AGH141" s="233"/>
      <c r="AGI141" s="233"/>
      <c r="AGJ141" s="233"/>
      <c r="AGK141" s="233"/>
      <c r="AGL141" s="233"/>
      <c r="AGM141" s="233"/>
      <c r="AGN141" s="233"/>
      <c r="AGO141" s="233"/>
      <c r="AGP141" s="233"/>
      <c r="AGQ141" s="233"/>
      <c r="AGR141" s="233"/>
      <c r="AGS141" s="233"/>
      <c r="AGT141" s="233"/>
      <c r="AGU141" s="233"/>
      <c r="AGV141" s="233"/>
      <c r="AGW141" s="233"/>
      <c r="AGX141" s="233"/>
      <c r="AGY141" s="233"/>
      <c r="AGZ141" s="233"/>
      <c r="AHA141" s="233"/>
      <c r="AHB141" s="233"/>
      <c r="AHC141" s="233"/>
      <c r="AHD141" s="233"/>
      <c r="AHE141" s="233"/>
      <c r="AHF141" s="233"/>
      <c r="AHG141" s="233"/>
      <c r="AHH141" s="233"/>
      <c r="AHI141" s="233"/>
      <c r="AHJ141" s="233"/>
      <c r="AHK141" s="233"/>
      <c r="AHL141" s="233"/>
      <c r="AHM141" s="233"/>
      <c r="AHN141" s="233"/>
      <c r="AHO141" s="233"/>
      <c r="AHP141" s="233"/>
      <c r="AHQ141" s="233"/>
      <c r="AHR141" s="233"/>
      <c r="AHS141" s="233"/>
      <c r="AHT141" s="233"/>
      <c r="AHU141" s="233"/>
      <c r="AHV141" s="233"/>
      <c r="AHW141" s="233"/>
      <c r="AHX141" s="233"/>
      <c r="AHY141" s="233"/>
      <c r="AHZ141" s="233"/>
      <c r="AIA141" s="233"/>
      <c r="AIB141" s="233"/>
      <c r="AIC141" s="233"/>
      <c r="AID141" s="233"/>
      <c r="AIE141" s="233"/>
      <c r="AIF141" s="233"/>
      <c r="AIG141" s="233"/>
      <c r="AIH141" s="233"/>
      <c r="AII141" s="233"/>
      <c r="AIJ141" s="233"/>
      <c r="AIK141" s="233"/>
      <c r="AIL141" s="233"/>
      <c r="AIM141" s="233"/>
      <c r="AIN141" s="233"/>
      <c r="AIO141" s="233"/>
      <c r="AIP141" s="233"/>
      <c r="AIQ141" s="233"/>
      <c r="AIR141" s="233"/>
      <c r="AIS141" s="233"/>
      <c r="AIT141" s="233"/>
      <c r="AIU141" s="233"/>
      <c r="AIV141" s="233"/>
      <c r="AIW141" s="233"/>
      <c r="AIX141" s="233"/>
      <c r="AIY141" s="233"/>
      <c r="AIZ141" s="233"/>
      <c r="AJA141" s="233"/>
      <c r="AJB141" s="233"/>
      <c r="AJC141" s="233"/>
      <c r="AJD141" s="233"/>
      <c r="AJE141" s="233"/>
      <c r="AJF141" s="233"/>
      <c r="AJG141" s="233"/>
      <c r="AJH141" s="233"/>
      <c r="AJI141" s="233"/>
      <c r="AJJ141" s="233"/>
      <c r="AJK141" s="233"/>
      <c r="AJL141" s="233"/>
      <c r="AJM141" s="233"/>
      <c r="AJN141" s="233"/>
      <c r="AJO141" s="233"/>
      <c r="AJP141" s="233"/>
      <c r="AJQ141" s="233"/>
      <c r="AJR141" s="233"/>
      <c r="AJS141" s="233"/>
      <c r="AJT141" s="233"/>
      <c r="AJU141" s="233"/>
      <c r="AJV141" s="233"/>
      <c r="AJW141" s="233"/>
      <c r="AJX141" s="233"/>
      <c r="AJY141" s="233"/>
      <c r="AJZ141" s="233"/>
      <c r="AKA141" s="233"/>
      <c r="AKB141" s="233"/>
      <c r="AKC141" s="233"/>
      <c r="AKD141" s="233"/>
      <c r="AKE141" s="233"/>
      <c r="AKF141" s="233"/>
      <c r="AKG141" s="233"/>
      <c r="AKH141" s="233"/>
      <c r="AKI141" s="233"/>
      <c r="AKJ141" s="233"/>
      <c r="AKK141" s="233"/>
      <c r="AKL141" s="233"/>
      <c r="AKM141" s="233"/>
      <c r="AKN141" s="233"/>
      <c r="AKO141" s="233"/>
      <c r="AKP141" s="233"/>
      <c r="AKQ141" s="233"/>
      <c r="AKR141" s="233"/>
      <c r="AKS141" s="233"/>
      <c r="AKT141" s="233"/>
      <c r="AKU141" s="233"/>
      <c r="AKV141" s="233"/>
      <c r="AKW141" s="233"/>
      <c r="AKX141" s="233"/>
      <c r="AKY141" s="233"/>
      <c r="AKZ141" s="233"/>
      <c r="ALA141" s="233"/>
      <c r="ALB141" s="233"/>
      <c r="ALC141" s="233"/>
      <c r="ALD141" s="233"/>
      <c r="ALE141" s="233"/>
      <c r="ALF141" s="233"/>
      <c r="ALG141" s="233"/>
      <c r="ALH141" s="233"/>
      <c r="ALI141" s="233"/>
      <c r="ALJ141" s="233"/>
      <c r="ALK141" s="233"/>
      <c r="ALL141" s="233"/>
      <c r="ALM141" s="233"/>
      <c r="ALN141" s="233"/>
      <c r="ALO141" s="233"/>
      <c r="ALP141" s="233"/>
      <c r="ALQ141" s="233"/>
      <c r="ALR141" s="233"/>
      <c r="ALS141" s="233"/>
    </row>
    <row r="142" spans="1:1007" x14ac:dyDescent="0.2">
      <c r="A142" s="398">
        <v>26</v>
      </c>
      <c r="B142" s="749" t="s">
        <v>315</v>
      </c>
      <c r="C142" s="762"/>
      <c r="D142" s="400">
        <f t="shared" si="12"/>
        <v>0</v>
      </c>
      <c r="E142" s="753"/>
      <c r="F142" s="360">
        <f t="shared" si="23"/>
        <v>0</v>
      </c>
      <c r="G142" s="360">
        <f t="shared" si="17"/>
        <v>0</v>
      </c>
      <c r="H142" s="362">
        <f t="shared" si="15"/>
        <v>0</v>
      </c>
      <c r="I142" s="233"/>
      <c r="J142" s="233"/>
      <c r="K142" s="233"/>
      <c r="L142" s="233"/>
      <c r="M142" s="233"/>
      <c r="N142" s="233"/>
      <c r="O142" s="233"/>
      <c r="P142" s="233"/>
      <c r="Q142" s="233"/>
      <c r="R142" s="233"/>
      <c r="S142" s="233"/>
      <c r="T142" s="233"/>
      <c r="U142" s="233"/>
      <c r="V142" s="233"/>
      <c r="W142" s="233"/>
      <c r="X142" s="233"/>
      <c r="Y142" s="233"/>
      <c r="Z142" s="233"/>
      <c r="AA142" s="233"/>
      <c r="AB142" s="233"/>
      <c r="AC142" s="233"/>
      <c r="AD142" s="233"/>
      <c r="AE142" s="233"/>
      <c r="AF142" s="233"/>
      <c r="AG142" s="233"/>
      <c r="AH142" s="233"/>
      <c r="AI142" s="233"/>
      <c r="AJ142" s="233"/>
      <c r="AK142" s="233"/>
      <c r="AL142" s="233"/>
      <c r="AM142" s="233"/>
      <c r="AN142" s="233"/>
      <c r="AO142" s="233"/>
      <c r="AP142" s="233"/>
      <c r="AQ142" s="233"/>
      <c r="AR142" s="233"/>
      <c r="AS142" s="233"/>
      <c r="AT142" s="233"/>
      <c r="AU142" s="233"/>
      <c r="AV142" s="233"/>
      <c r="AW142" s="233"/>
      <c r="AX142" s="233"/>
      <c r="AY142" s="233"/>
      <c r="AZ142" s="233"/>
      <c r="BA142" s="233"/>
      <c r="BB142" s="233"/>
      <c r="BC142" s="233"/>
      <c r="BD142" s="233"/>
      <c r="BE142" s="233"/>
      <c r="BF142" s="233"/>
      <c r="BG142" s="233"/>
      <c r="BH142" s="233"/>
      <c r="BI142" s="233"/>
      <c r="BJ142" s="233"/>
      <c r="BK142" s="233"/>
      <c r="BL142" s="233"/>
      <c r="BM142" s="233"/>
      <c r="BN142" s="233"/>
      <c r="BO142" s="233"/>
      <c r="BP142" s="233"/>
      <c r="BQ142" s="233"/>
      <c r="BR142" s="233"/>
      <c r="BS142" s="233"/>
      <c r="BT142" s="233"/>
      <c r="BU142" s="233"/>
      <c r="BV142" s="233"/>
      <c r="BW142" s="233"/>
      <c r="BX142" s="233"/>
      <c r="BY142" s="233"/>
      <c r="BZ142" s="233"/>
      <c r="CA142" s="233"/>
      <c r="CB142" s="233"/>
      <c r="CC142" s="233"/>
      <c r="CD142" s="233"/>
      <c r="CE142" s="233"/>
      <c r="CF142" s="233"/>
      <c r="CG142" s="233"/>
      <c r="CH142" s="233"/>
      <c r="CI142" s="233"/>
      <c r="CJ142" s="233"/>
      <c r="CK142" s="233"/>
      <c r="CL142" s="233"/>
      <c r="CM142" s="233"/>
      <c r="CN142" s="233"/>
      <c r="CO142" s="233"/>
      <c r="CP142" s="233"/>
      <c r="CQ142" s="233"/>
      <c r="CR142" s="233"/>
      <c r="CS142" s="233"/>
      <c r="CT142" s="233"/>
      <c r="CU142" s="233"/>
      <c r="CV142" s="233"/>
      <c r="CW142" s="233"/>
      <c r="CX142" s="233"/>
      <c r="CY142" s="233"/>
      <c r="CZ142" s="233"/>
      <c r="DA142" s="233"/>
      <c r="DB142" s="233"/>
      <c r="DC142" s="233"/>
      <c r="DD142" s="233"/>
      <c r="DE142" s="233"/>
      <c r="DF142" s="233"/>
      <c r="DG142" s="233"/>
      <c r="DH142" s="233"/>
      <c r="DI142" s="233"/>
      <c r="DJ142" s="233"/>
      <c r="DK142" s="233"/>
      <c r="DL142" s="233"/>
      <c r="DM142" s="233"/>
      <c r="DN142" s="233"/>
      <c r="DO142" s="233"/>
      <c r="DP142" s="233"/>
      <c r="DQ142" s="233"/>
      <c r="DR142" s="233"/>
      <c r="DS142" s="233"/>
      <c r="DT142" s="233"/>
      <c r="DU142" s="233"/>
      <c r="DV142" s="233"/>
      <c r="DW142" s="233"/>
      <c r="DX142" s="233"/>
      <c r="DY142" s="233"/>
      <c r="DZ142" s="233"/>
      <c r="EA142" s="233"/>
      <c r="EB142" s="233"/>
      <c r="EC142" s="233"/>
      <c r="ED142" s="233"/>
      <c r="EE142" s="233"/>
      <c r="EF142" s="233"/>
      <c r="EG142" s="233"/>
      <c r="EH142" s="233"/>
      <c r="EI142" s="233"/>
      <c r="EJ142" s="233"/>
      <c r="EK142" s="233"/>
      <c r="EL142" s="233"/>
      <c r="EM142" s="233"/>
      <c r="EN142" s="233"/>
      <c r="EO142" s="233"/>
      <c r="EP142" s="233"/>
      <c r="EQ142" s="233"/>
      <c r="ER142" s="233"/>
      <c r="ES142" s="233"/>
      <c r="ET142" s="233"/>
      <c r="EU142" s="233"/>
      <c r="EV142" s="233"/>
      <c r="EW142" s="233"/>
      <c r="EX142" s="233"/>
      <c r="EY142" s="233"/>
      <c r="EZ142" s="233"/>
      <c r="FA142" s="233"/>
      <c r="FB142" s="233"/>
      <c r="FC142" s="233"/>
      <c r="FD142" s="233"/>
      <c r="FE142" s="233"/>
      <c r="FF142" s="233"/>
      <c r="FG142" s="233"/>
      <c r="FH142" s="233"/>
      <c r="FI142" s="233"/>
      <c r="FJ142" s="233"/>
      <c r="FK142" s="233"/>
      <c r="FL142" s="233"/>
      <c r="FM142" s="233"/>
      <c r="FN142" s="233"/>
      <c r="FO142" s="233"/>
      <c r="FP142" s="233"/>
      <c r="FQ142" s="233"/>
      <c r="FR142" s="233"/>
      <c r="FS142" s="233"/>
      <c r="FT142" s="233"/>
      <c r="FU142" s="233"/>
      <c r="FV142" s="233"/>
      <c r="FW142" s="233"/>
      <c r="FX142" s="233"/>
      <c r="FY142" s="233"/>
      <c r="FZ142" s="233"/>
      <c r="GA142" s="233"/>
      <c r="GB142" s="233"/>
      <c r="GC142" s="233"/>
      <c r="GD142" s="233"/>
      <c r="GE142" s="233"/>
      <c r="GF142" s="233"/>
      <c r="GG142" s="233"/>
      <c r="GH142" s="233"/>
      <c r="GI142" s="233"/>
      <c r="GJ142" s="233"/>
      <c r="GK142" s="233"/>
      <c r="GL142" s="233"/>
      <c r="GM142" s="233"/>
      <c r="GN142" s="233"/>
      <c r="GO142" s="233"/>
      <c r="GP142" s="233"/>
      <c r="GQ142" s="233"/>
      <c r="GR142" s="233"/>
      <c r="GS142" s="233"/>
      <c r="GT142" s="233"/>
      <c r="GU142" s="233"/>
      <c r="GV142" s="233"/>
      <c r="GW142" s="233"/>
      <c r="GX142" s="233"/>
      <c r="GY142" s="233"/>
      <c r="GZ142" s="233"/>
      <c r="HA142" s="233"/>
      <c r="HB142" s="233"/>
      <c r="HC142" s="233"/>
      <c r="HD142" s="233"/>
      <c r="HE142" s="233"/>
      <c r="HF142" s="233"/>
      <c r="HG142" s="233"/>
      <c r="HH142" s="233"/>
      <c r="HI142" s="233"/>
      <c r="HJ142" s="233"/>
      <c r="HK142" s="233"/>
      <c r="HL142" s="233"/>
      <c r="HM142" s="233"/>
      <c r="HN142" s="233"/>
      <c r="HO142" s="233"/>
      <c r="HP142" s="233"/>
      <c r="HQ142" s="233"/>
      <c r="HR142" s="233"/>
      <c r="HS142" s="233"/>
      <c r="HT142" s="233"/>
      <c r="HU142" s="233"/>
      <c r="HV142" s="233"/>
      <c r="HW142" s="233"/>
      <c r="HX142" s="233"/>
      <c r="HY142" s="233"/>
      <c r="HZ142" s="233"/>
      <c r="IA142" s="233"/>
      <c r="IB142" s="233"/>
      <c r="IC142" s="233"/>
      <c r="ID142" s="233"/>
      <c r="IE142" s="233"/>
      <c r="IF142" s="233"/>
      <c r="IG142" s="233"/>
      <c r="IH142" s="233"/>
      <c r="II142" s="233"/>
      <c r="IJ142" s="233"/>
      <c r="IK142" s="233"/>
      <c r="IL142" s="233"/>
      <c r="IM142" s="233"/>
      <c r="IN142" s="233"/>
      <c r="IO142" s="233"/>
      <c r="IP142" s="233"/>
      <c r="IQ142" s="233"/>
      <c r="IR142" s="233"/>
      <c r="IS142" s="233"/>
      <c r="IT142" s="233"/>
      <c r="IU142" s="233"/>
      <c r="IV142" s="233"/>
      <c r="IW142" s="233"/>
      <c r="IX142" s="233"/>
      <c r="IY142" s="233"/>
      <c r="IZ142" s="233"/>
      <c r="JA142" s="233"/>
      <c r="JB142" s="233"/>
      <c r="JC142" s="233"/>
      <c r="JD142" s="233"/>
      <c r="JE142" s="233"/>
      <c r="JF142" s="233"/>
      <c r="JG142" s="233"/>
      <c r="JH142" s="233"/>
      <c r="JI142" s="233"/>
      <c r="JJ142" s="233"/>
      <c r="JK142" s="233"/>
      <c r="JL142" s="233"/>
      <c r="JM142" s="233"/>
      <c r="JN142" s="233"/>
      <c r="JO142" s="233"/>
      <c r="JP142" s="233"/>
      <c r="JQ142" s="233"/>
      <c r="JR142" s="233"/>
      <c r="JS142" s="233"/>
      <c r="JT142" s="233"/>
      <c r="JU142" s="233"/>
      <c r="JV142" s="233"/>
      <c r="JW142" s="233"/>
      <c r="JX142" s="233"/>
      <c r="JY142" s="233"/>
      <c r="JZ142" s="233"/>
      <c r="KA142" s="233"/>
      <c r="KB142" s="233"/>
      <c r="KC142" s="233"/>
      <c r="KD142" s="233"/>
      <c r="KE142" s="233"/>
      <c r="KF142" s="233"/>
      <c r="KG142" s="233"/>
      <c r="KH142" s="233"/>
      <c r="KI142" s="233"/>
      <c r="KJ142" s="233"/>
      <c r="KK142" s="233"/>
      <c r="KL142" s="233"/>
      <c r="KM142" s="233"/>
      <c r="KN142" s="233"/>
      <c r="KO142" s="233"/>
      <c r="KP142" s="233"/>
      <c r="KQ142" s="233"/>
      <c r="KR142" s="233"/>
      <c r="KS142" s="233"/>
      <c r="KT142" s="233"/>
      <c r="KU142" s="233"/>
      <c r="KV142" s="233"/>
      <c r="KW142" s="233"/>
      <c r="KX142" s="233"/>
      <c r="KY142" s="233"/>
      <c r="KZ142" s="233"/>
      <c r="LA142" s="233"/>
      <c r="LB142" s="233"/>
      <c r="LC142" s="233"/>
      <c r="LD142" s="233"/>
      <c r="LE142" s="233"/>
      <c r="LF142" s="233"/>
      <c r="LG142" s="233"/>
      <c r="LH142" s="233"/>
      <c r="LI142" s="233"/>
      <c r="LJ142" s="233"/>
      <c r="LK142" s="233"/>
      <c r="LL142" s="233"/>
      <c r="LM142" s="233"/>
      <c r="LN142" s="233"/>
      <c r="LO142" s="233"/>
      <c r="LP142" s="233"/>
      <c r="LQ142" s="233"/>
      <c r="LR142" s="233"/>
      <c r="LS142" s="233"/>
      <c r="LT142" s="233"/>
      <c r="LU142" s="233"/>
      <c r="LV142" s="233"/>
      <c r="LW142" s="233"/>
      <c r="LX142" s="233"/>
      <c r="LY142" s="233"/>
      <c r="LZ142" s="233"/>
      <c r="MA142" s="233"/>
      <c r="MB142" s="233"/>
      <c r="MC142" s="233"/>
      <c r="MD142" s="233"/>
      <c r="ME142" s="233"/>
      <c r="MF142" s="233"/>
      <c r="MG142" s="233"/>
      <c r="MH142" s="233"/>
      <c r="MI142" s="233"/>
      <c r="MJ142" s="233"/>
      <c r="MK142" s="233"/>
      <c r="ML142" s="233"/>
      <c r="MM142" s="233"/>
      <c r="MN142" s="233"/>
      <c r="MO142" s="233"/>
      <c r="MP142" s="233"/>
      <c r="MQ142" s="233"/>
      <c r="MR142" s="233"/>
      <c r="MS142" s="233"/>
      <c r="MT142" s="233"/>
      <c r="MU142" s="233"/>
      <c r="MV142" s="233"/>
      <c r="MW142" s="233"/>
      <c r="MX142" s="233"/>
      <c r="MY142" s="233"/>
      <c r="MZ142" s="233"/>
      <c r="NA142" s="233"/>
      <c r="NB142" s="233"/>
      <c r="NC142" s="233"/>
      <c r="ND142" s="233"/>
      <c r="NE142" s="233"/>
      <c r="NF142" s="233"/>
      <c r="NG142" s="233"/>
      <c r="NH142" s="233"/>
      <c r="NI142" s="233"/>
      <c r="NJ142" s="233"/>
      <c r="NK142" s="233"/>
      <c r="NL142" s="233"/>
      <c r="NM142" s="233"/>
      <c r="NN142" s="233"/>
      <c r="NO142" s="233"/>
      <c r="NP142" s="233"/>
      <c r="NQ142" s="233"/>
      <c r="NR142" s="233"/>
      <c r="NS142" s="233"/>
      <c r="NT142" s="233"/>
      <c r="NU142" s="233"/>
      <c r="NV142" s="233"/>
      <c r="NW142" s="233"/>
      <c r="NX142" s="233"/>
      <c r="NY142" s="233"/>
      <c r="NZ142" s="233"/>
      <c r="OA142" s="233"/>
      <c r="OB142" s="233"/>
      <c r="OC142" s="233"/>
      <c r="OD142" s="233"/>
      <c r="OE142" s="233"/>
      <c r="OF142" s="233"/>
      <c r="OG142" s="233"/>
      <c r="OH142" s="233"/>
      <c r="OI142" s="233"/>
      <c r="OJ142" s="233"/>
      <c r="OK142" s="233"/>
      <c r="OL142" s="233"/>
      <c r="OM142" s="233"/>
      <c r="ON142" s="233"/>
      <c r="OO142" s="233"/>
      <c r="OP142" s="233"/>
      <c r="OQ142" s="233"/>
      <c r="OR142" s="233"/>
      <c r="OS142" s="233"/>
      <c r="OT142" s="233"/>
      <c r="OU142" s="233"/>
      <c r="OV142" s="233"/>
      <c r="OW142" s="233"/>
      <c r="OX142" s="233"/>
      <c r="OY142" s="233"/>
      <c r="OZ142" s="233"/>
      <c r="PA142" s="233"/>
      <c r="PB142" s="233"/>
      <c r="PC142" s="233"/>
      <c r="PD142" s="233"/>
      <c r="PE142" s="233"/>
      <c r="PF142" s="233"/>
      <c r="PG142" s="233"/>
      <c r="PH142" s="233"/>
      <c r="PI142" s="233"/>
      <c r="PJ142" s="233"/>
      <c r="PK142" s="233"/>
      <c r="PL142" s="233"/>
      <c r="PM142" s="233"/>
      <c r="PN142" s="233"/>
      <c r="PO142" s="233"/>
      <c r="PP142" s="233"/>
      <c r="PQ142" s="233"/>
      <c r="PR142" s="233"/>
      <c r="PS142" s="233"/>
      <c r="PT142" s="233"/>
      <c r="PU142" s="233"/>
      <c r="PV142" s="233"/>
      <c r="PW142" s="233"/>
      <c r="PX142" s="233"/>
      <c r="PY142" s="233"/>
      <c r="PZ142" s="233"/>
      <c r="QA142" s="233"/>
      <c r="QB142" s="233"/>
      <c r="QC142" s="233"/>
      <c r="QD142" s="233"/>
      <c r="QE142" s="233"/>
      <c r="QF142" s="233"/>
      <c r="QG142" s="233"/>
      <c r="QH142" s="233"/>
      <c r="QI142" s="233"/>
      <c r="QJ142" s="233"/>
      <c r="QK142" s="233"/>
      <c r="QL142" s="233"/>
      <c r="QM142" s="233"/>
      <c r="QN142" s="233"/>
      <c r="QO142" s="233"/>
      <c r="QP142" s="233"/>
      <c r="QQ142" s="233"/>
      <c r="QR142" s="233"/>
      <c r="QS142" s="233"/>
      <c r="QT142" s="233"/>
      <c r="QU142" s="233"/>
      <c r="QV142" s="233"/>
      <c r="QW142" s="233"/>
      <c r="QX142" s="233"/>
      <c r="QY142" s="233"/>
      <c r="QZ142" s="233"/>
      <c r="RA142" s="233"/>
      <c r="RB142" s="233"/>
      <c r="RC142" s="233"/>
      <c r="RD142" s="233"/>
      <c r="RE142" s="233"/>
      <c r="RF142" s="233"/>
      <c r="RG142" s="233"/>
      <c r="RH142" s="233"/>
      <c r="RI142" s="233"/>
      <c r="RJ142" s="233"/>
      <c r="RK142" s="233"/>
      <c r="RL142" s="233"/>
      <c r="RM142" s="233"/>
      <c r="RN142" s="233"/>
      <c r="RO142" s="233"/>
      <c r="RP142" s="233"/>
      <c r="RQ142" s="233"/>
      <c r="RR142" s="233"/>
      <c r="RS142" s="233"/>
      <c r="RT142" s="233"/>
      <c r="RU142" s="233"/>
      <c r="RV142" s="233"/>
      <c r="RW142" s="233"/>
      <c r="RX142" s="233"/>
      <c r="RY142" s="233"/>
      <c r="RZ142" s="233"/>
      <c r="SA142" s="233"/>
      <c r="SB142" s="233"/>
      <c r="SC142" s="233"/>
      <c r="SD142" s="233"/>
      <c r="SE142" s="233"/>
      <c r="SF142" s="233"/>
      <c r="SG142" s="233"/>
      <c r="SH142" s="233"/>
      <c r="SI142" s="233"/>
      <c r="SJ142" s="233"/>
      <c r="SK142" s="233"/>
      <c r="SL142" s="233"/>
      <c r="SM142" s="233"/>
      <c r="SN142" s="233"/>
      <c r="SO142" s="233"/>
      <c r="SP142" s="233"/>
      <c r="SQ142" s="233"/>
      <c r="SR142" s="233"/>
      <c r="SS142" s="233"/>
      <c r="ST142" s="233"/>
      <c r="SU142" s="233"/>
      <c r="SV142" s="233"/>
      <c r="SW142" s="233"/>
      <c r="SX142" s="233"/>
      <c r="SY142" s="233"/>
      <c r="SZ142" s="233"/>
      <c r="TA142" s="233"/>
      <c r="TB142" s="233"/>
      <c r="TC142" s="233"/>
      <c r="TD142" s="233"/>
      <c r="TE142" s="233"/>
      <c r="TF142" s="233"/>
      <c r="TG142" s="233"/>
      <c r="TH142" s="233"/>
      <c r="TI142" s="233"/>
      <c r="TJ142" s="233"/>
      <c r="TK142" s="233"/>
      <c r="TL142" s="233"/>
      <c r="TM142" s="233"/>
      <c r="TN142" s="233"/>
      <c r="TO142" s="233"/>
      <c r="TP142" s="233"/>
      <c r="TQ142" s="233"/>
      <c r="TR142" s="233"/>
      <c r="TS142" s="233"/>
      <c r="TT142" s="233"/>
      <c r="TU142" s="233"/>
      <c r="TV142" s="233"/>
      <c r="TW142" s="233"/>
      <c r="TX142" s="233"/>
      <c r="TY142" s="233"/>
      <c r="TZ142" s="233"/>
      <c r="UA142" s="233"/>
      <c r="UB142" s="233"/>
      <c r="UC142" s="233"/>
      <c r="UD142" s="233"/>
      <c r="UE142" s="233"/>
      <c r="UF142" s="233"/>
      <c r="UG142" s="233"/>
      <c r="UH142" s="233"/>
      <c r="UI142" s="233"/>
      <c r="UJ142" s="233"/>
      <c r="UK142" s="233"/>
      <c r="UL142" s="233"/>
      <c r="UM142" s="233"/>
      <c r="UN142" s="233"/>
      <c r="UO142" s="233"/>
      <c r="UP142" s="233"/>
      <c r="UQ142" s="233"/>
      <c r="UR142" s="233"/>
      <c r="US142" s="233"/>
      <c r="UT142" s="233"/>
      <c r="UU142" s="233"/>
      <c r="UV142" s="233"/>
      <c r="UW142" s="233"/>
      <c r="UX142" s="233"/>
      <c r="UY142" s="233"/>
      <c r="UZ142" s="233"/>
      <c r="VA142" s="233"/>
      <c r="VB142" s="233"/>
      <c r="VC142" s="233"/>
      <c r="VD142" s="233"/>
      <c r="VE142" s="233"/>
      <c r="VF142" s="233"/>
      <c r="VG142" s="233"/>
      <c r="VH142" s="233"/>
      <c r="VI142" s="233"/>
      <c r="VJ142" s="233"/>
      <c r="VK142" s="233"/>
      <c r="VL142" s="233"/>
      <c r="VM142" s="233"/>
      <c r="VN142" s="233"/>
      <c r="VO142" s="233"/>
      <c r="VP142" s="233"/>
      <c r="VQ142" s="233"/>
      <c r="VR142" s="233"/>
      <c r="VS142" s="233"/>
      <c r="VT142" s="233"/>
      <c r="VU142" s="233"/>
      <c r="VV142" s="233"/>
      <c r="VW142" s="233"/>
      <c r="VX142" s="233"/>
      <c r="VY142" s="233"/>
      <c r="VZ142" s="233"/>
      <c r="WA142" s="233"/>
      <c r="WB142" s="233"/>
      <c r="WC142" s="233"/>
      <c r="WD142" s="233"/>
      <c r="WE142" s="233"/>
      <c r="WF142" s="233"/>
      <c r="WG142" s="233"/>
      <c r="WH142" s="233"/>
      <c r="WI142" s="233"/>
      <c r="WJ142" s="233"/>
      <c r="WK142" s="233"/>
      <c r="WL142" s="233"/>
      <c r="WM142" s="233"/>
      <c r="WN142" s="233"/>
      <c r="WO142" s="233"/>
      <c r="WP142" s="233"/>
      <c r="WQ142" s="233"/>
      <c r="WR142" s="233"/>
      <c r="WS142" s="233"/>
      <c r="WT142" s="233"/>
      <c r="WU142" s="233"/>
      <c r="WV142" s="233"/>
      <c r="WW142" s="233"/>
      <c r="WX142" s="233"/>
      <c r="WY142" s="233"/>
      <c r="WZ142" s="233"/>
      <c r="XA142" s="233"/>
      <c r="XB142" s="233"/>
      <c r="XC142" s="233"/>
      <c r="XD142" s="233"/>
      <c r="XE142" s="233"/>
      <c r="XF142" s="233"/>
      <c r="XG142" s="233"/>
      <c r="XH142" s="233"/>
      <c r="XI142" s="233"/>
      <c r="XJ142" s="233"/>
      <c r="XK142" s="233"/>
      <c r="XL142" s="233"/>
      <c r="XM142" s="233"/>
      <c r="XN142" s="233"/>
      <c r="XO142" s="233"/>
      <c r="XP142" s="233"/>
      <c r="XQ142" s="233"/>
      <c r="XR142" s="233"/>
      <c r="XS142" s="233"/>
      <c r="XT142" s="233"/>
      <c r="XU142" s="233"/>
      <c r="XV142" s="233"/>
      <c r="XW142" s="233"/>
      <c r="XX142" s="233"/>
      <c r="XY142" s="233"/>
      <c r="XZ142" s="233"/>
      <c r="YA142" s="233"/>
      <c r="YB142" s="233"/>
      <c r="YC142" s="233"/>
      <c r="YD142" s="233"/>
      <c r="YE142" s="233"/>
      <c r="YF142" s="233"/>
      <c r="YG142" s="233"/>
      <c r="YH142" s="233"/>
      <c r="YI142" s="233"/>
      <c r="YJ142" s="233"/>
      <c r="YK142" s="233"/>
      <c r="YL142" s="233"/>
      <c r="YM142" s="233"/>
      <c r="YN142" s="233"/>
      <c r="YO142" s="233"/>
      <c r="YP142" s="233"/>
      <c r="YQ142" s="233"/>
      <c r="YR142" s="233"/>
      <c r="YS142" s="233"/>
      <c r="YT142" s="233"/>
      <c r="YU142" s="233"/>
      <c r="YV142" s="233"/>
      <c r="YW142" s="233"/>
      <c r="YX142" s="233"/>
      <c r="YY142" s="233"/>
      <c r="YZ142" s="233"/>
      <c r="ZA142" s="233"/>
      <c r="ZB142" s="233"/>
      <c r="ZC142" s="233"/>
      <c r="ZD142" s="233"/>
      <c r="ZE142" s="233"/>
      <c r="ZF142" s="233"/>
      <c r="ZG142" s="233"/>
      <c r="ZH142" s="233"/>
      <c r="ZI142" s="233"/>
      <c r="ZJ142" s="233"/>
      <c r="ZK142" s="233"/>
      <c r="ZL142" s="233"/>
      <c r="ZM142" s="233"/>
      <c r="ZN142" s="233"/>
      <c r="ZO142" s="233"/>
      <c r="ZP142" s="233"/>
      <c r="ZQ142" s="233"/>
      <c r="ZR142" s="233"/>
      <c r="ZS142" s="233"/>
      <c r="ZT142" s="233"/>
      <c r="ZU142" s="233"/>
      <c r="ZV142" s="233"/>
      <c r="ZW142" s="233"/>
      <c r="ZX142" s="233"/>
      <c r="ZY142" s="233"/>
      <c r="ZZ142" s="233"/>
      <c r="AAA142" s="233"/>
      <c r="AAB142" s="233"/>
      <c r="AAC142" s="233"/>
      <c r="AAD142" s="233"/>
      <c r="AAE142" s="233"/>
      <c r="AAF142" s="233"/>
      <c r="AAG142" s="233"/>
      <c r="AAH142" s="233"/>
      <c r="AAI142" s="233"/>
      <c r="AAJ142" s="233"/>
      <c r="AAK142" s="233"/>
      <c r="AAL142" s="233"/>
      <c r="AAM142" s="233"/>
      <c r="AAN142" s="233"/>
      <c r="AAO142" s="233"/>
      <c r="AAP142" s="233"/>
      <c r="AAQ142" s="233"/>
      <c r="AAR142" s="233"/>
      <c r="AAS142" s="233"/>
      <c r="AAT142" s="233"/>
      <c r="AAU142" s="233"/>
      <c r="AAV142" s="233"/>
      <c r="AAW142" s="233"/>
      <c r="AAX142" s="233"/>
      <c r="AAY142" s="233"/>
      <c r="AAZ142" s="233"/>
      <c r="ABA142" s="233"/>
      <c r="ABB142" s="233"/>
      <c r="ABC142" s="233"/>
      <c r="ABD142" s="233"/>
      <c r="ABE142" s="233"/>
      <c r="ABF142" s="233"/>
      <c r="ABG142" s="233"/>
      <c r="ABH142" s="233"/>
      <c r="ABI142" s="233"/>
      <c r="ABJ142" s="233"/>
      <c r="ABK142" s="233"/>
      <c r="ABL142" s="233"/>
      <c r="ABM142" s="233"/>
      <c r="ABN142" s="233"/>
      <c r="ABO142" s="233"/>
      <c r="ABP142" s="233"/>
      <c r="ABQ142" s="233"/>
      <c r="ABR142" s="233"/>
      <c r="ABS142" s="233"/>
      <c r="ABT142" s="233"/>
      <c r="ABU142" s="233"/>
      <c r="ABV142" s="233"/>
      <c r="ABW142" s="233"/>
      <c r="ABX142" s="233"/>
      <c r="ABY142" s="233"/>
      <c r="ABZ142" s="233"/>
      <c r="ACA142" s="233"/>
      <c r="ACB142" s="233"/>
      <c r="ACC142" s="233"/>
      <c r="ACD142" s="233"/>
      <c r="ACE142" s="233"/>
      <c r="ACF142" s="233"/>
      <c r="ACG142" s="233"/>
      <c r="ACH142" s="233"/>
      <c r="ACI142" s="233"/>
      <c r="ACJ142" s="233"/>
      <c r="ACK142" s="233"/>
      <c r="ACL142" s="233"/>
      <c r="ACM142" s="233"/>
      <c r="ACN142" s="233"/>
      <c r="ACO142" s="233"/>
      <c r="ACP142" s="233"/>
      <c r="ACQ142" s="233"/>
      <c r="ACR142" s="233"/>
      <c r="ACS142" s="233"/>
      <c r="ACT142" s="233"/>
      <c r="ACU142" s="233"/>
      <c r="ACV142" s="233"/>
      <c r="ACW142" s="233"/>
      <c r="ACX142" s="233"/>
      <c r="ACY142" s="233"/>
      <c r="ACZ142" s="233"/>
      <c r="ADA142" s="233"/>
      <c r="ADB142" s="233"/>
      <c r="ADC142" s="233"/>
      <c r="ADD142" s="233"/>
      <c r="ADE142" s="233"/>
      <c r="ADF142" s="233"/>
      <c r="ADG142" s="233"/>
      <c r="ADH142" s="233"/>
      <c r="ADI142" s="233"/>
      <c r="ADJ142" s="233"/>
      <c r="ADK142" s="233"/>
      <c r="ADL142" s="233"/>
      <c r="ADM142" s="233"/>
      <c r="ADN142" s="233"/>
      <c r="ADO142" s="233"/>
      <c r="ADP142" s="233"/>
      <c r="ADQ142" s="233"/>
      <c r="ADR142" s="233"/>
      <c r="ADS142" s="233"/>
      <c r="ADT142" s="233"/>
      <c r="ADU142" s="233"/>
      <c r="ADV142" s="233"/>
      <c r="ADW142" s="233"/>
      <c r="ADX142" s="233"/>
      <c r="ADY142" s="233"/>
      <c r="ADZ142" s="233"/>
      <c r="AEA142" s="233"/>
      <c r="AEB142" s="233"/>
      <c r="AEC142" s="233"/>
      <c r="AED142" s="233"/>
      <c r="AEE142" s="233"/>
      <c r="AEF142" s="233"/>
      <c r="AEG142" s="233"/>
      <c r="AEH142" s="233"/>
      <c r="AEI142" s="233"/>
      <c r="AEJ142" s="233"/>
      <c r="AEK142" s="233"/>
      <c r="AEL142" s="233"/>
      <c r="AEM142" s="233"/>
      <c r="AEN142" s="233"/>
      <c r="AEO142" s="233"/>
      <c r="AEP142" s="233"/>
      <c r="AEQ142" s="233"/>
      <c r="AER142" s="233"/>
      <c r="AES142" s="233"/>
      <c r="AET142" s="233"/>
      <c r="AEU142" s="233"/>
      <c r="AEV142" s="233"/>
      <c r="AEW142" s="233"/>
      <c r="AEX142" s="233"/>
      <c r="AEY142" s="233"/>
      <c r="AEZ142" s="233"/>
      <c r="AFA142" s="233"/>
      <c r="AFB142" s="233"/>
      <c r="AFC142" s="233"/>
      <c r="AFD142" s="233"/>
      <c r="AFE142" s="233"/>
      <c r="AFF142" s="233"/>
      <c r="AFG142" s="233"/>
      <c r="AFH142" s="233"/>
      <c r="AFI142" s="233"/>
      <c r="AFJ142" s="233"/>
      <c r="AFK142" s="233"/>
      <c r="AFL142" s="233"/>
      <c r="AFM142" s="233"/>
      <c r="AFN142" s="233"/>
      <c r="AFO142" s="233"/>
      <c r="AFP142" s="233"/>
      <c r="AFQ142" s="233"/>
      <c r="AFR142" s="233"/>
      <c r="AFS142" s="233"/>
      <c r="AFT142" s="233"/>
      <c r="AFU142" s="233"/>
      <c r="AFV142" s="233"/>
      <c r="AFW142" s="233"/>
      <c r="AFX142" s="233"/>
      <c r="AFY142" s="233"/>
      <c r="AFZ142" s="233"/>
      <c r="AGA142" s="233"/>
      <c r="AGB142" s="233"/>
      <c r="AGC142" s="233"/>
      <c r="AGD142" s="233"/>
      <c r="AGE142" s="233"/>
      <c r="AGF142" s="233"/>
      <c r="AGG142" s="233"/>
      <c r="AGH142" s="233"/>
      <c r="AGI142" s="233"/>
      <c r="AGJ142" s="233"/>
      <c r="AGK142" s="233"/>
      <c r="AGL142" s="233"/>
      <c r="AGM142" s="233"/>
      <c r="AGN142" s="233"/>
      <c r="AGO142" s="233"/>
      <c r="AGP142" s="233"/>
      <c r="AGQ142" s="233"/>
      <c r="AGR142" s="233"/>
      <c r="AGS142" s="233"/>
      <c r="AGT142" s="233"/>
      <c r="AGU142" s="233"/>
      <c r="AGV142" s="233"/>
      <c r="AGW142" s="233"/>
      <c r="AGX142" s="233"/>
      <c r="AGY142" s="233"/>
      <c r="AGZ142" s="233"/>
      <c r="AHA142" s="233"/>
      <c r="AHB142" s="233"/>
      <c r="AHC142" s="233"/>
      <c r="AHD142" s="233"/>
      <c r="AHE142" s="233"/>
      <c r="AHF142" s="233"/>
      <c r="AHG142" s="233"/>
      <c r="AHH142" s="233"/>
      <c r="AHI142" s="233"/>
      <c r="AHJ142" s="233"/>
      <c r="AHK142" s="233"/>
      <c r="AHL142" s="233"/>
      <c r="AHM142" s="233"/>
      <c r="AHN142" s="233"/>
      <c r="AHO142" s="233"/>
      <c r="AHP142" s="233"/>
      <c r="AHQ142" s="233"/>
      <c r="AHR142" s="233"/>
      <c r="AHS142" s="233"/>
      <c r="AHT142" s="233"/>
      <c r="AHU142" s="233"/>
      <c r="AHV142" s="233"/>
      <c r="AHW142" s="233"/>
      <c r="AHX142" s="233"/>
      <c r="AHY142" s="233"/>
      <c r="AHZ142" s="233"/>
      <c r="AIA142" s="233"/>
      <c r="AIB142" s="233"/>
      <c r="AIC142" s="233"/>
      <c r="AID142" s="233"/>
      <c r="AIE142" s="233"/>
      <c r="AIF142" s="233"/>
      <c r="AIG142" s="233"/>
      <c r="AIH142" s="233"/>
      <c r="AII142" s="233"/>
      <c r="AIJ142" s="233"/>
      <c r="AIK142" s="233"/>
      <c r="AIL142" s="233"/>
      <c r="AIM142" s="233"/>
      <c r="AIN142" s="233"/>
      <c r="AIO142" s="233"/>
      <c r="AIP142" s="233"/>
      <c r="AIQ142" s="233"/>
      <c r="AIR142" s="233"/>
      <c r="AIS142" s="233"/>
      <c r="AIT142" s="233"/>
      <c r="AIU142" s="233"/>
      <c r="AIV142" s="233"/>
      <c r="AIW142" s="233"/>
      <c r="AIX142" s="233"/>
      <c r="AIY142" s="233"/>
      <c r="AIZ142" s="233"/>
      <c r="AJA142" s="233"/>
      <c r="AJB142" s="233"/>
      <c r="AJC142" s="233"/>
      <c r="AJD142" s="233"/>
      <c r="AJE142" s="233"/>
      <c r="AJF142" s="233"/>
      <c r="AJG142" s="233"/>
      <c r="AJH142" s="233"/>
      <c r="AJI142" s="233"/>
      <c r="AJJ142" s="233"/>
      <c r="AJK142" s="233"/>
      <c r="AJL142" s="233"/>
      <c r="AJM142" s="233"/>
      <c r="AJN142" s="233"/>
      <c r="AJO142" s="233"/>
      <c r="AJP142" s="233"/>
      <c r="AJQ142" s="233"/>
      <c r="AJR142" s="233"/>
      <c r="AJS142" s="233"/>
      <c r="AJT142" s="233"/>
      <c r="AJU142" s="233"/>
      <c r="AJV142" s="233"/>
      <c r="AJW142" s="233"/>
      <c r="AJX142" s="233"/>
      <c r="AJY142" s="233"/>
      <c r="AJZ142" s="233"/>
      <c r="AKA142" s="233"/>
      <c r="AKB142" s="233"/>
      <c r="AKC142" s="233"/>
      <c r="AKD142" s="233"/>
      <c r="AKE142" s="233"/>
      <c r="AKF142" s="233"/>
      <c r="AKG142" s="233"/>
      <c r="AKH142" s="233"/>
      <c r="AKI142" s="233"/>
      <c r="AKJ142" s="233"/>
      <c r="AKK142" s="233"/>
      <c r="AKL142" s="233"/>
      <c r="AKM142" s="233"/>
      <c r="AKN142" s="233"/>
      <c r="AKO142" s="233"/>
      <c r="AKP142" s="233"/>
      <c r="AKQ142" s="233"/>
      <c r="AKR142" s="233"/>
      <c r="AKS142" s="233"/>
      <c r="AKT142" s="233"/>
      <c r="AKU142" s="233"/>
      <c r="AKV142" s="233"/>
      <c r="AKW142" s="233"/>
      <c r="AKX142" s="233"/>
      <c r="AKY142" s="233"/>
      <c r="AKZ142" s="233"/>
      <c r="ALA142" s="233"/>
      <c r="ALB142" s="233"/>
      <c r="ALC142" s="233"/>
      <c r="ALD142" s="233"/>
      <c r="ALE142" s="233"/>
      <c r="ALF142" s="233"/>
      <c r="ALG142" s="233"/>
      <c r="ALH142" s="233"/>
      <c r="ALI142" s="233"/>
      <c r="ALJ142" s="233"/>
      <c r="ALK142" s="233"/>
      <c r="ALL142" s="233"/>
      <c r="ALM142" s="233"/>
      <c r="ALN142" s="233"/>
      <c r="ALO142" s="233"/>
      <c r="ALP142" s="233"/>
      <c r="ALQ142" s="233"/>
      <c r="ALR142" s="233"/>
      <c r="ALS142" s="233"/>
    </row>
    <row r="143" spans="1:1007" ht="20.100000000000001" customHeight="1" x14ac:dyDescent="0.2">
      <c r="A143" s="1000" t="s">
        <v>318</v>
      </c>
      <c r="B143" s="1000"/>
      <c r="C143" s="1000"/>
      <c r="D143" s="1000"/>
      <c r="E143" s="407" t="s">
        <v>220</v>
      </c>
      <c r="F143" s="408">
        <f>SUM(F117:F136)</f>
        <v>0</v>
      </c>
      <c r="G143" s="408">
        <f>SUM(G117:G136)</f>
        <v>0</v>
      </c>
      <c r="H143" s="408">
        <f>SUM(H117:H136)</f>
        <v>0</v>
      </c>
      <c r="I143" s="233"/>
      <c r="J143" s="233"/>
      <c r="K143" s="233"/>
      <c r="L143" s="233"/>
      <c r="M143" s="233"/>
      <c r="N143" s="233"/>
      <c r="O143" s="233"/>
      <c r="P143" s="233"/>
      <c r="Q143" s="233"/>
      <c r="R143" s="233"/>
      <c r="S143" s="233"/>
      <c r="T143" s="233"/>
      <c r="U143" s="233"/>
      <c r="V143" s="233"/>
      <c r="W143" s="233"/>
      <c r="X143" s="233"/>
      <c r="Y143" s="233"/>
      <c r="Z143" s="233"/>
      <c r="AA143" s="233"/>
      <c r="AB143" s="233"/>
      <c r="AC143" s="233"/>
      <c r="AD143" s="233"/>
      <c r="AE143" s="233"/>
      <c r="AF143" s="233"/>
      <c r="AG143" s="233"/>
      <c r="AH143" s="233"/>
      <c r="AI143" s="233"/>
      <c r="AJ143" s="233"/>
      <c r="AK143" s="233"/>
      <c r="AL143" s="233"/>
      <c r="AM143" s="233"/>
      <c r="AN143" s="233"/>
      <c r="AO143" s="233"/>
      <c r="AP143" s="233"/>
      <c r="AQ143" s="233"/>
      <c r="AR143" s="233"/>
      <c r="AS143" s="233"/>
      <c r="AT143" s="233"/>
      <c r="AU143" s="233"/>
      <c r="AV143" s="233"/>
      <c r="AW143" s="233"/>
      <c r="AX143" s="233"/>
      <c r="AY143" s="233"/>
      <c r="AZ143" s="233"/>
      <c r="BA143" s="233"/>
      <c r="BB143" s="233"/>
      <c r="BC143" s="233"/>
      <c r="BD143" s="233"/>
      <c r="BE143" s="233"/>
      <c r="BF143" s="233"/>
      <c r="BG143" s="233"/>
      <c r="BH143" s="233"/>
      <c r="BI143" s="233"/>
      <c r="BJ143" s="233"/>
      <c r="BK143" s="233"/>
      <c r="BL143" s="233"/>
      <c r="BM143" s="233"/>
      <c r="BN143" s="233"/>
      <c r="BO143" s="233"/>
      <c r="BP143" s="233"/>
      <c r="BQ143" s="233"/>
      <c r="BR143" s="233"/>
      <c r="BS143" s="233"/>
      <c r="BT143" s="233"/>
      <c r="BU143" s="233"/>
      <c r="BV143" s="233"/>
      <c r="BW143" s="233"/>
      <c r="BX143" s="233"/>
      <c r="BY143" s="233"/>
      <c r="BZ143" s="233"/>
      <c r="CA143" s="233"/>
      <c r="CB143" s="233"/>
      <c r="CC143" s="233"/>
      <c r="CD143" s="233"/>
      <c r="CE143" s="233"/>
      <c r="CF143" s="233"/>
      <c r="CG143" s="233"/>
      <c r="CH143" s="233"/>
      <c r="CI143" s="233"/>
      <c r="CJ143" s="233"/>
      <c r="CK143" s="233"/>
      <c r="CL143" s="233"/>
      <c r="CM143" s="233"/>
      <c r="CN143" s="233"/>
      <c r="CO143" s="233"/>
      <c r="CP143" s="233"/>
      <c r="CQ143" s="233"/>
      <c r="CR143" s="233"/>
      <c r="CS143" s="233"/>
      <c r="CT143" s="233"/>
      <c r="CU143" s="233"/>
      <c r="CV143" s="233"/>
      <c r="CW143" s="233"/>
      <c r="CX143" s="233"/>
      <c r="CY143" s="233"/>
      <c r="CZ143" s="233"/>
      <c r="DA143" s="233"/>
      <c r="DB143" s="233"/>
      <c r="DC143" s="233"/>
      <c r="DD143" s="233"/>
      <c r="DE143" s="233"/>
      <c r="DF143" s="233"/>
      <c r="DG143" s="233"/>
      <c r="DH143" s="233"/>
      <c r="DI143" s="233"/>
      <c r="DJ143" s="233"/>
      <c r="DK143" s="233"/>
      <c r="DL143" s="233"/>
      <c r="DM143" s="233"/>
      <c r="DN143" s="233"/>
      <c r="DO143" s="233"/>
      <c r="DP143" s="233"/>
      <c r="DQ143" s="233"/>
      <c r="DR143" s="233"/>
      <c r="DS143" s="233"/>
      <c r="DT143" s="233"/>
      <c r="DU143" s="233"/>
      <c r="DV143" s="233"/>
      <c r="DW143" s="233"/>
      <c r="DX143" s="233"/>
      <c r="DY143" s="233"/>
      <c r="DZ143" s="233"/>
      <c r="EA143" s="233"/>
      <c r="EB143" s="233"/>
      <c r="EC143" s="233"/>
      <c r="ED143" s="233"/>
      <c r="EE143" s="233"/>
      <c r="EF143" s="233"/>
      <c r="EG143" s="233"/>
      <c r="EH143" s="233"/>
      <c r="EI143" s="233"/>
      <c r="EJ143" s="233"/>
      <c r="EK143" s="233"/>
      <c r="EL143" s="233"/>
      <c r="EM143" s="233"/>
      <c r="EN143" s="233"/>
      <c r="EO143" s="233"/>
      <c r="EP143" s="233"/>
      <c r="EQ143" s="233"/>
      <c r="ER143" s="233"/>
      <c r="ES143" s="233"/>
      <c r="ET143" s="233"/>
      <c r="EU143" s="233"/>
      <c r="EV143" s="233"/>
      <c r="EW143" s="233"/>
      <c r="EX143" s="233"/>
      <c r="EY143" s="233"/>
      <c r="EZ143" s="233"/>
      <c r="FA143" s="233"/>
      <c r="FB143" s="233"/>
      <c r="FC143" s="233"/>
      <c r="FD143" s="233"/>
      <c r="FE143" s="233"/>
      <c r="FF143" s="233"/>
      <c r="FG143" s="233"/>
      <c r="FH143" s="233"/>
      <c r="FI143" s="233"/>
      <c r="FJ143" s="233"/>
      <c r="FK143" s="233"/>
      <c r="FL143" s="233"/>
      <c r="FM143" s="233"/>
      <c r="FN143" s="233"/>
      <c r="FO143" s="233"/>
      <c r="FP143" s="233"/>
      <c r="FQ143" s="233"/>
      <c r="FR143" s="233"/>
      <c r="FS143" s="233"/>
      <c r="FT143" s="233"/>
      <c r="FU143" s="233"/>
      <c r="FV143" s="233"/>
      <c r="FW143" s="233"/>
      <c r="FX143" s="233"/>
      <c r="FY143" s="233"/>
      <c r="FZ143" s="233"/>
      <c r="GA143" s="233"/>
      <c r="GB143" s="233"/>
      <c r="GC143" s="233"/>
      <c r="GD143" s="233"/>
      <c r="GE143" s="233"/>
      <c r="GF143" s="233"/>
      <c r="GG143" s="233"/>
      <c r="GH143" s="233"/>
      <c r="GI143" s="233"/>
      <c r="GJ143" s="233"/>
      <c r="GK143" s="233"/>
      <c r="GL143" s="233"/>
      <c r="GM143" s="233"/>
      <c r="GN143" s="233"/>
      <c r="GO143" s="233"/>
      <c r="GP143" s="233"/>
      <c r="GQ143" s="233"/>
      <c r="GR143" s="233"/>
      <c r="GS143" s="233"/>
      <c r="GT143" s="233"/>
      <c r="GU143" s="233"/>
      <c r="GV143" s="233"/>
      <c r="GW143" s="233"/>
      <c r="GX143" s="233"/>
      <c r="GY143" s="233"/>
      <c r="GZ143" s="233"/>
      <c r="HA143" s="233"/>
      <c r="HB143" s="233"/>
      <c r="HC143" s="233"/>
      <c r="HD143" s="233"/>
      <c r="HE143" s="233"/>
      <c r="HF143" s="233"/>
      <c r="HG143" s="233"/>
      <c r="HH143" s="233"/>
      <c r="HI143" s="233"/>
      <c r="HJ143" s="233"/>
      <c r="HK143" s="233"/>
      <c r="HL143" s="233"/>
      <c r="HM143" s="233"/>
      <c r="HN143" s="233"/>
      <c r="HO143" s="233"/>
      <c r="HP143" s="233"/>
      <c r="HQ143" s="233"/>
      <c r="HR143" s="233"/>
      <c r="HS143" s="233"/>
      <c r="HT143" s="233"/>
      <c r="HU143" s="233"/>
      <c r="HV143" s="233"/>
      <c r="HW143" s="233"/>
      <c r="HX143" s="233"/>
      <c r="HY143" s="233"/>
      <c r="HZ143" s="233"/>
      <c r="IA143" s="233"/>
      <c r="IB143" s="233"/>
      <c r="IC143" s="233"/>
      <c r="ID143" s="233"/>
      <c r="IE143" s="233"/>
      <c r="IF143" s="233"/>
      <c r="IG143" s="233"/>
      <c r="IH143" s="233"/>
      <c r="II143" s="233"/>
      <c r="IJ143" s="233"/>
      <c r="IK143" s="233"/>
      <c r="IL143" s="233"/>
      <c r="IM143" s="233"/>
      <c r="IN143" s="233"/>
      <c r="IO143" s="233"/>
      <c r="IP143" s="233"/>
      <c r="IQ143" s="233"/>
      <c r="IR143" s="233"/>
      <c r="IS143" s="233"/>
      <c r="IT143" s="233"/>
      <c r="IU143" s="233"/>
      <c r="IV143" s="233"/>
      <c r="IW143" s="233"/>
      <c r="IX143" s="233"/>
      <c r="IY143" s="233"/>
      <c r="IZ143" s="233"/>
      <c r="JA143" s="233"/>
      <c r="JB143" s="233"/>
      <c r="JC143" s="233"/>
      <c r="JD143" s="233"/>
      <c r="JE143" s="233"/>
      <c r="JF143" s="233"/>
      <c r="JG143" s="233"/>
      <c r="JH143" s="233"/>
      <c r="JI143" s="233"/>
      <c r="JJ143" s="233"/>
      <c r="JK143" s="233"/>
      <c r="JL143" s="233"/>
      <c r="JM143" s="233"/>
      <c r="JN143" s="233"/>
      <c r="JO143" s="233"/>
      <c r="JP143" s="233"/>
      <c r="JQ143" s="233"/>
      <c r="JR143" s="233"/>
      <c r="JS143" s="233"/>
      <c r="JT143" s="233"/>
      <c r="JU143" s="233"/>
      <c r="JV143" s="233"/>
      <c r="JW143" s="233"/>
      <c r="JX143" s="233"/>
      <c r="JY143" s="233"/>
      <c r="JZ143" s="233"/>
      <c r="KA143" s="233"/>
      <c r="KB143" s="233"/>
      <c r="KC143" s="233"/>
      <c r="KD143" s="233"/>
      <c r="KE143" s="233"/>
      <c r="KF143" s="233"/>
      <c r="KG143" s="233"/>
      <c r="KH143" s="233"/>
      <c r="KI143" s="233"/>
      <c r="KJ143" s="233"/>
      <c r="KK143" s="233"/>
      <c r="KL143" s="233"/>
      <c r="KM143" s="233"/>
      <c r="KN143" s="233"/>
      <c r="KO143" s="233"/>
      <c r="KP143" s="233"/>
      <c r="KQ143" s="233"/>
      <c r="KR143" s="233"/>
      <c r="KS143" s="233"/>
      <c r="KT143" s="233"/>
      <c r="KU143" s="233"/>
      <c r="KV143" s="233"/>
      <c r="KW143" s="233"/>
      <c r="KX143" s="233"/>
      <c r="KY143" s="233"/>
      <c r="KZ143" s="233"/>
      <c r="LA143" s="233"/>
      <c r="LB143" s="233"/>
      <c r="LC143" s="233"/>
      <c r="LD143" s="233"/>
      <c r="LE143" s="233"/>
      <c r="LF143" s="233"/>
      <c r="LG143" s="233"/>
      <c r="LH143" s="233"/>
      <c r="LI143" s="233"/>
      <c r="LJ143" s="233"/>
      <c r="LK143" s="233"/>
      <c r="LL143" s="233"/>
      <c r="LM143" s="233"/>
      <c r="LN143" s="233"/>
      <c r="LO143" s="233"/>
      <c r="LP143" s="233"/>
      <c r="LQ143" s="233"/>
      <c r="LR143" s="233"/>
      <c r="LS143" s="233"/>
      <c r="LT143" s="233"/>
      <c r="LU143" s="233"/>
      <c r="LV143" s="233"/>
      <c r="LW143" s="233"/>
      <c r="LX143" s="233"/>
      <c r="LY143" s="233"/>
      <c r="LZ143" s="233"/>
      <c r="MA143" s="233"/>
      <c r="MB143" s="233"/>
      <c r="MC143" s="233"/>
      <c r="MD143" s="233"/>
      <c r="ME143" s="233"/>
      <c r="MF143" s="233"/>
      <c r="MG143" s="233"/>
      <c r="MH143" s="233"/>
      <c r="MI143" s="233"/>
      <c r="MJ143" s="233"/>
      <c r="MK143" s="233"/>
      <c r="ML143" s="233"/>
      <c r="MM143" s="233"/>
      <c r="MN143" s="233"/>
      <c r="MO143" s="233"/>
      <c r="MP143" s="233"/>
      <c r="MQ143" s="233"/>
      <c r="MR143" s="233"/>
      <c r="MS143" s="233"/>
      <c r="MT143" s="233"/>
      <c r="MU143" s="233"/>
      <c r="MV143" s="233"/>
      <c r="MW143" s="233"/>
      <c r="MX143" s="233"/>
      <c r="MY143" s="233"/>
      <c r="MZ143" s="233"/>
      <c r="NA143" s="233"/>
      <c r="NB143" s="233"/>
      <c r="NC143" s="233"/>
      <c r="ND143" s="233"/>
      <c r="NE143" s="233"/>
      <c r="NF143" s="233"/>
      <c r="NG143" s="233"/>
      <c r="NH143" s="233"/>
      <c r="NI143" s="233"/>
      <c r="NJ143" s="233"/>
      <c r="NK143" s="233"/>
      <c r="NL143" s="233"/>
      <c r="NM143" s="233"/>
      <c r="NN143" s="233"/>
      <c r="NO143" s="233"/>
      <c r="NP143" s="233"/>
      <c r="NQ143" s="233"/>
      <c r="NR143" s="233"/>
      <c r="NS143" s="233"/>
      <c r="NT143" s="233"/>
      <c r="NU143" s="233"/>
      <c r="NV143" s="233"/>
      <c r="NW143" s="233"/>
      <c r="NX143" s="233"/>
      <c r="NY143" s="233"/>
      <c r="NZ143" s="233"/>
      <c r="OA143" s="233"/>
      <c r="OB143" s="233"/>
      <c r="OC143" s="233"/>
      <c r="OD143" s="233"/>
      <c r="OE143" s="233"/>
      <c r="OF143" s="233"/>
      <c r="OG143" s="233"/>
      <c r="OH143" s="233"/>
      <c r="OI143" s="233"/>
      <c r="OJ143" s="233"/>
      <c r="OK143" s="233"/>
      <c r="OL143" s="233"/>
      <c r="OM143" s="233"/>
      <c r="ON143" s="233"/>
      <c r="OO143" s="233"/>
      <c r="OP143" s="233"/>
      <c r="OQ143" s="233"/>
      <c r="OR143" s="233"/>
      <c r="OS143" s="233"/>
      <c r="OT143" s="233"/>
      <c r="OU143" s="233"/>
      <c r="OV143" s="233"/>
      <c r="OW143" s="233"/>
      <c r="OX143" s="233"/>
      <c r="OY143" s="233"/>
      <c r="OZ143" s="233"/>
      <c r="PA143" s="233"/>
      <c r="PB143" s="233"/>
      <c r="PC143" s="233"/>
      <c r="PD143" s="233"/>
      <c r="PE143" s="233"/>
      <c r="PF143" s="233"/>
      <c r="PG143" s="233"/>
      <c r="PH143" s="233"/>
      <c r="PI143" s="233"/>
      <c r="PJ143" s="233"/>
      <c r="PK143" s="233"/>
      <c r="PL143" s="233"/>
      <c r="PM143" s="233"/>
      <c r="PN143" s="233"/>
      <c r="PO143" s="233"/>
      <c r="PP143" s="233"/>
      <c r="PQ143" s="233"/>
      <c r="PR143" s="233"/>
      <c r="PS143" s="233"/>
      <c r="PT143" s="233"/>
      <c r="PU143" s="233"/>
      <c r="PV143" s="233"/>
      <c r="PW143" s="233"/>
      <c r="PX143" s="233"/>
      <c r="PY143" s="233"/>
      <c r="PZ143" s="233"/>
      <c r="QA143" s="233"/>
      <c r="QB143" s="233"/>
      <c r="QC143" s="233"/>
      <c r="QD143" s="233"/>
      <c r="QE143" s="233"/>
      <c r="QF143" s="233"/>
      <c r="QG143" s="233"/>
      <c r="QH143" s="233"/>
      <c r="QI143" s="233"/>
      <c r="QJ143" s="233"/>
      <c r="QK143" s="233"/>
      <c r="QL143" s="233"/>
      <c r="QM143" s="233"/>
      <c r="QN143" s="233"/>
      <c r="QO143" s="233"/>
      <c r="QP143" s="233"/>
      <c r="QQ143" s="233"/>
      <c r="QR143" s="233"/>
      <c r="QS143" s="233"/>
      <c r="QT143" s="233"/>
      <c r="QU143" s="233"/>
      <c r="QV143" s="233"/>
      <c r="QW143" s="233"/>
      <c r="QX143" s="233"/>
      <c r="QY143" s="233"/>
      <c r="QZ143" s="233"/>
      <c r="RA143" s="233"/>
      <c r="RB143" s="233"/>
      <c r="RC143" s="233"/>
      <c r="RD143" s="233"/>
      <c r="RE143" s="233"/>
      <c r="RF143" s="233"/>
      <c r="RG143" s="233"/>
      <c r="RH143" s="233"/>
      <c r="RI143" s="233"/>
      <c r="RJ143" s="233"/>
      <c r="RK143" s="233"/>
      <c r="RL143" s="233"/>
      <c r="RM143" s="233"/>
      <c r="RN143" s="233"/>
      <c r="RO143" s="233"/>
      <c r="RP143" s="233"/>
      <c r="RQ143" s="233"/>
      <c r="RR143" s="233"/>
      <c r="RS143" s="233"/>
      <c r="RT143" s="233"/>
      <c r="RU143" s="233"/>
      <c r="RV143" s="233"/>
      <c r="RW143" s="233"/>
      <c r="RX143" s="233"/>
      <c r="RY143" s="233"/>
      <c r="RZ143" s="233"/>
      <c r="SA143" s="233"/>
      <c r="SB143" s="233"/>
      <c r="SC143" s="233"/>
      <c r="SD143" s="233"/>
      <c r="SE143" s="233"/>
      <c r="SF143" s="233"/>
      <c r="SG143" s="233"/>
      <c r="SH143" s="233"/>
      <c r="SI143" s="233"/>
      <c r="SJ143" s="233"/>
      <c r="SK143" s="233"/>
      <c r="SL143" s="233"/>
      <c r="SM143" s="233"/>
      <c r="SN143" s="233"/>
      <c r="SO143" s="233"/>
      <c r="SP143" s="233"/>
      <c r="SQ143" s="233"/>
      <c r="SR143" s="233"/>
      <c r="SS143" s="233"/>
      <c r="ST143" s="233"/>
      <c r="SU143" s="233"/>
      <c r="SV143" s="233"/>
      <c r="SW143" s="233"/>
      <c r="SX143" s="233"/>
      <c r="SY143" s="233"/>
      <c r="SZ143" s="233"/>
      <c r="TA143" s="233"/>
      <c r="TB143" s="233"/>
      <c r="TC143" s="233"/>
      <c r="TD143" s="233"/>
      <c r="TE143" s="233"/>
      <c r="TF143" s="233"/>
      <c r="TG143" s="233"/>
      <c r="TH143" s="233"/>
      <c r="TI143" s="233"/>
      <c r="TJ143" s="233"/>
      <c r="TK143" s="233"/>
      <c r="TL143" s="233"/>
      <c r="TM143" s="233"/>
      <c r="TN143" s="233"/>
      <c r="TO143" s="233"/>
      <c r="TP143" s="233"/>
      <c r="TQ143" s="233"/>
      <c r="TR143" s="233"/>
      <c r="TS143" s="233"/>
      <c r="TT143" s="233"/>
      <c r="TU143" s="233"/>
      <c r="TV143" s="233"/>
      <c r="TW143" s="233"/>
      <c r="TX143" s="233"/>
      <c r="TY143" s="233"/>
      <c r="TZ143" s="233"/>
      <c r="UA143" s="233"/>
      <c r="UB143" s="233"/>
      <c r="UC143" s="233"/>
      <c r="UD143" s="233"/>
      <c r="UE143" s="233"/>
      <c r="UF143" s="233"/>
      <c r="UG143" s="233"/>
      <c r="UH143" s="233"/>
      <c r="UI143" s="233"/>
      <c r="UJ143" s="233"/>
      <c r="UK143" s="233"/>
      <c r="UL143" s="233"/>
      <c r="UM143" s="233"/>
      <c r="UN143" s="233"/>
      <c r="UO143" s="233"/>
      <c r="UP143" s="233"/>
      <c r="UQ143" s="233"/>
      <c r="UR143" s="233"/>
      <c r="US143" s="233"/>
      <c r="UT143" s="233"/>
      <c r="UU143" s="233"/>
      <c r="UV143" s="233"/>
      <c r="UW143" s="233"/>
      <c r="UX143" s="233"/>
      <c r="UY143" s="233"/>
      <c r="UZ143" s="233"/>
      <c r="VA143" s="233"/>
      <c r="VB143" s="233"/>
      <c r="VC143" s="233"/>
      <c r="VD143" s="233"/>
      <c r="VE143" s="233"/>
      <c r="VF143" s="233"/>
      <c r="VG143" s="233"/>
      <c r="VH143" s="233"/>
      <c r="VI143" s="233"/>
      <c r="VJ143" s="233"/>
      <c r="VK143" s="233"/>
      <c r="VL143" s="233"/>
      <c r="VM143" s="233"/>
      <c r="VN143" s="233"/>
      <c r="VO143" s="233"/>
      <c r="VP143" s="233"/>
      <c r="VQ143" s="233"/>
      <c r="VR143" s="233"/>
      <c r="VS143" s="233"/>
      <c r="VT143" s="233"/>
      <c r="VU143" s="233"/>
      <c r="VV143" s="233"/>
      <c r="VW143" s="233"/>
      <c r="VX143" s="233"/>
      <c r="VY143" s="233"/>
      <c r="VZ143" s="233"/>
      <c r="WA143" s="233"/>
      <c r="WB143" s="233"/>
      <c r="WC143" s="233"/>
      <c r="WD143" s="233"/>
      <c r="WE143" s="233"/>
      <c r="WF143" s="233"/>
      <c r="WG143" s="233"/>
      <c r="WH143" s="233"/>
      <c r="WI143" s="233"/>
      <c r="WJ143" s="233"/>
      <c r="WK143" s="233"/>
      <c r="WL143" s="233"/>
      <c r="WM143" s="233"/>
      <c r="WN143" s="233"/>
      <c r="WO143" s="233"/>
      <c r="WP143" s="233"/>
      <c r="WQ143" s="233"/>
      <c r="WR143" s="233"/>
      <c r="WS143" s="233"/>
      <c r="WT143" s="233"/>
      <c r="WU143" s="233"/>
      <c r="WV143" s="233"/>
      <c r="WW143" s="233"/>
      <c r="WX143" s="233"/>
      <c r="WY143" s="233"/>
      <c r="WZ143" s="233"/>
      <c r="XA143" s="233"/>
      <c r="XB143" s="233"/>
      <c r="XC143" s="233"/>
      <c r="XD143" s="233"/>
      <c r="XE143" s="233"/>
      <c r="XF143" s="233"/>
      <c r="XG143" s="233"/>
      <c r="XH143" s="233"/>
      <c r="XI143" s="233"/>
      <c r="XJ143" s="233"/>
      <c r="XK143" s="233"/>
      <c r="XL143" s="233"/>
      <c r="XM143" s="233"/>
      <c r="XN143" s="233"/>
      <c r="XO143" s="233"/>
      <c r="XP143" s="233"/>
      <c r="XQ143" s="233"/>
      <c r="XR143" s="233"/>
      <c r="XS143" s="233"/>
      <c r="XT143" s="233"/>
      <c r="XU143" s="233"/>
      <c r="XV143" s="233"/>
      <c r="XW143" s="233"/>
      <c r="XX143" s="233"/>
      <c r="XY143" s="233"/>
      <c r="XZ143" s="233"/>
      <c r="YA143" s="233"/>
      <c r="YB143" s="233"/>
      <c r="YC143" s="233"/>
      <c r="YD143" s="233"/>
      <c r="YE143" s="233"/>
      <c r="YF143" s="233"/>
      <c r="YG143" s="233"/>
      <c r="YH143" s="233"/>
      <c r="YI143" s="233"/>
      <c r="YJ143" s="233"/>
      <c r="YK143" s="233"/>
      <c r="YL143" s="233"/>
      <c r="YM143" s="233"/>
      <c r="YN143" s="233"/>
      <c r="YO143" s="233"/>
      <c r="YP143" s="233"/>
      <c r="YQ143" s="233"/>
      <c r="YR143" s="233"/>
      <c r="YS143" s="233"/>
      <c r="YT143" s="233"/>
      <c r="YU143" s="233"/>
      <c r="YV143" s="233"/>
      <c r="YW143" s="233"/>
      <c r="YX143" s="233"/>
      <c r="YY143" s="233"/>
      <c r="YZ143" s="233"/>
      <c r="ZA143" s="233"/>
      <c r="ZB143" s="233"/>
      <c r="ZC143" s="233"/>
      <c r="ZD143" s="233"/>
      <c r="ZE143" s="233"/>
      <c r="ZF143" s="233"/>
      <c r="ZG143" s="233"/>
      <c r="ZH143" s="233"/>
      <c r="ZI143" s="233"/>
      <c r="ZJ143" s="233"/>
      <c r="ZK143" s="233"/>
      <c r="ZL143" s="233"/>
      <c r="ZM143" s="233"/>
      <c r="ZN143" s="233"/>
      <c r="ZO143" s="233"/>
      <c r="ZP143" s="233"/>
      <c r="ZQ143" s="233"/>
      <c r="ZR143" s="233"/>
      <c r="ZS143" s="233"/>
      <c r="ZT143" s="233"/>
      <c r="ZU143" s="233"/>
      <c r="ZV143" s="233"/>
      <c r="ZW143" s="233"/>
      <c r="ZX143" s="233"/>
      <c r="ZY143" s="233"/>
      <c r="ZZ143" s="233"/>
      <c r="AAA143" s="233"/>
      <c r="AAB143" s="233"/>
      <c r="AAC143" s="233"/>
      <c r="AAD143" s="233"/>
      <c r="AAE143" s="233"/>
      <c r="AAF143" s="233"/>
      <c r="AAG143" s="233"/>
      <c r="AAH143" s="233"/>
      <c r="AAI143" s="233"/>
      <c r="AAJ143" s="233"/>
      <c r="AAK143" s="233"/>
      <c r="AAL143" s="233"/>
      <c r="AAM143" s="233"/>
      <c r="AAN143" s="233"/>
      <c r="AAO143" s="233"/>
      <c r="AAP143" s="233"/>
      <c r="AAQ143" s="233"/>
      <c r="AAR143" s="233"/>
      <c r="AAS143" s="233"/>
      <c r="AAT143" s="233"/>
      <c r="AAU143" s="233"/>
      <c r="AAV143" s="233"/>
      <c r="AAW143" s="233"/>
      <c r="AAX143" s="233"/>
      <c r="AAY143" s="233"/>
      <c r="AAZ143" s="233"/>
      <c r="ABA143" s="233"/>
      <c r="ABB143" s="233"/>
      <c r="ABC143" s="233"/>
      <c r="ABD143" s="233"/>
      <c r="ABE143" s="233"/>
      <c r="ABF143" s="233"/>
      <c r="ABG143" s="233"/>
      <c r="ABH143" s="233"/>
      <c r="ABI143" s="233"/>
      <c r="ABJ143" s="233"/>
      <c r="ABK143" s="233"/>
      <c r="ABL143" s="233"/>
      <c r="ABM143" s="233"/>
      <c r="ABN143" s="233"/>
      <c r="ABO143" s="233"/>
      <c r="ABP143" s="233"/>
      <c r="ABQ143" s="233"/>
      <c r="ABR143" s="233"/>
      <c r="ABS143" s="233"/>
      <c r="ABT143" s="233"/>
      <c r="ABU143" s="233"/>
      <c r="ABV143" s="233"/>
      <c r="ABW143" s="233"/>
      <c r="ABX143" s="233"/>
      <c r="ABY143" s="233"/>
      <c r="ABZ143" s="233"/>
      <c r="ACA143" s="233"/>
      <c r="ACB143" s="233"/>
      <c r="ACC143" s="233"/>
      <c r="ACD143" s="233"/>
      <c r="ACE143" s="233"/>
      <c r="ACF143" s="233"/>
      <c r="ACG143" s="233"/>
      <c r="ACH143" s="233"/>
      <c r="ACI143" s="233"/>
      <c r="ACJ143" s="233"/>
      <c r="ACK143" s="233"/>
      <c r="ACL143" s="233"/>
      <c r="ACM143" s="233"/>
      <c r="ACN143" s="233"/>
      <c r="ACO143" s="233"/>
      <c r="ACP143" s="233"/>
      <c r="ACQ143" s="233"/>
      <c r="ACR143" s="233"/>
      <c r="ACS143" s="233"/>
      <c r="ACT143" s="233"/>
      <c r="ACU143" s="233"/>
      <c r="ACV143" s="233"/>
      <c r="ACW143" s="233"/>
      <c r="ACX143" s="233"/>
      <c r="ACY143" s="233"/>
      <c r="ACZ143" s="233"/>
      <c r="ADA143" s="233"/>
      <c r="ADB143" s="233"/>
      <c r="ADC143" s="233"/>
      <c r="ADD143" s="233"/>
      <c r="ADE143" s="233"/>
      <c r="ADF143" s="233"/>
      <c r="ADG143" s="233"/>
      <c r="ADH143" s="233"/>
      <c r="ADI143" s="233"/>
      <c r="ADJ143" s="233"/>
      <c r="ADK143" s="233"/>
      <c r="ADL143" s="233"/>
      <c r="ADM143" s="233"/>
      <c r="ADN143" s="233"/>
      <c r="ADO143" s="233"/>
      <c r="ADP143" s="233"/>
      <c r="ADQ143" s="233"/>
      <c r="ADR143" s="233"/>
      <c r="ADS143" s="233"/>
      <c r="ADT143" s="233"/>
      <c r="ADU143" s="233"/>
      <c r="ADV143" s="233"/>
      <c r="ADW143" s="233"/>
      <c r="ADX143" s="233"/>
      <c r="ADY143" s="233"/>
      <c r="ADZ143" s="233"/>
      <c r="AEA143" s="233"/>
      <c r="AEB143" s="233"/>
      <c r="AEC143" s="233"/>
      <c r="AED143" s="233"/>
      <c r="AEE143" s="233"/>
      <c r="AEF143" s="233"/>
      <c r="AEG143" s="233"/>
      <c r="AEH143" s="233"/>
      <c r="AEI143" s="233"/>
      <c r="AEJ143" s="233"/>
      <c r="AEK143" s="233"/>
      <c r="AEL143" s="233"/>
      <c r="AEM143" s="233"/>
      <c r="AEN143" s="233"/>
      <c r="AEO143" s="233"/>
      <c r="AEP143" s="233"/>
      <c r="AEQ143" s="233"/>
      <c r="AER143" s="233"/>
      <c r="AES143" s="233"/>
      <c r="AET143" s="233"/>
      <c r="AEU143" s="233"/>
      <c r="AEV143" s="233"/>
      <c r="AEW143" s="233"/>
      <c r="AEX143" s="233"/>
      <c r="AEY143" s="233"/>
      <c r="AEZ143" s="233"/>
      <c r="AFA143" s="233"/>
      <c r="AFB143" s="233"/>
      <c r="AFC143" s="233"/>
      <c r="AFD143" s="233"/>
      <c r="AFE143" s="233"/>
      <c r="AFF143" s="233"/>
      <c r="AFG143" s="233"/>
      <c r="AFH143" s="233"/>
      <c r="AFI143" s="233"/>
      <c r="AFJ143" s="233"/>
      <c r="AFK143" s="233"/>
      <c r="AFL143" s="233"/>
      <c r="AFM143" s="233"/>
      <c r="AFN143" s="233"/>
      <c r="AFO143" s="233"/>
      <c r="AFP143" s="233"/>
      <c r="AFQ143" s="233"/>
      <c r="AFR143" s="233"/>
      <c r="AFS143" s="233"/>
      <c r="AFT143" s="233"/>
      <c r="AFU143" s="233"/>
      <c r="AFV143" s="233"/>
      <c r="AFW143" s="233"/>
      <c r="AFX143" s="233"/>
      <c r="AFY143" s="233"/>
      <c r="AFZ143" s="233"/>
      <c r="AGA143" s="233"/>
      <c r="AGB143" s="233"/>
      <c r="AGC143" s="233"/>
      <c r="AGD143" s="233"/>
      <c r="AGE143" s="233"/>
      <c r="AGF143" s="233"/>
      <c r="AGG143" s="233"/>
      <c r="AGH143" s="233"/>
      <c r="AGI143" s="233"/>
      <c r="AGJ143" s="233"/>
      <c r="AGK143" s="233"/>
      <c r="AGL143" s="233"/>
      <c r="AGM143" s="233"/>
      <c r="AGN143" s="233"/>
      <c r="AGO143" s="233"/>
      <c r="AGP143" s="233"/>
      <c r="AGQ143" s="233"/>
      <c r="AGR143" s="233"/>
      <c r="AGS143" s="233"/>
      <c r="AGT143" s="233"/>
      <c r="AGU143" s="233"/>
      <c r="AGV143" s="233"/>
      <c r="AGW143" s="233"/>
      <c r="AGX143" s="233"/>
      <c r="AGY143" s="233"/>
      <c r="AGZ143" s="233"/>
      <c r="AHA143" s="233"/>
      <c r="AHB143" s="233"/>
      <c r="AHC143" s="233"/>
      <c r="AHD143" s="233"/>
      <c r="AHE143" s="233"/>
      <c r="AHF143" s="233"/>
      <c r="AHG143" s="233"/>
      <c r="AHH143" s="233"/>
      <c r="AHI143" s="233"/>
      <c r="AHJ143" s="233"/>
      <c r="AHK143" s="233"/>
      <c r="AHL143" s="233"/>
      <c r="AHM143" s="233"/>
      <c r="AHN143" s="233"/>
      <c r="AHO143" s="233"/>
      <c r="AHP143" s="233"/>
      <c r="AHQ143" s="233"/>
      <c r="AHR143" s="233"/>
      <c r="AHS143" s="233"/>
      <c r="AHT143" s="233"/>
      <c r="AHU143" s="233"/>
      <c r="AHV143" s="233"/>
      <c r="AHW143" s="233"/>
      <c r="AHX143" s="233"/>
      <c r="AHY143" s="233"/>
      <c r="AHZ143" s="233"/>
      <c r="AIA143" s="233"/>
      <c r="AIB143" s="233"/>
      <c r="AIC143" s="233"/>
      <c r="AID143" s="233"/>
      <c r="AIE143" s="233"/>
      <c r="AIF143" s="233"/>
      <c r="AIG143" s="233"/>
      <c r="AIH143" s="233"/>
      <c r="AII143" s="233"/>
      <c r="AIJ143" s="233"/>
      <c r="AIK143" s="233"/>
      <c r="AIL143" s="233"/>
      <c r="AIM143" s="233"/>
      <c r="AIN143" s="233"/>
      <c r="AIO143" s="233"/>
      <c r="AIP143" s="233"/>
      <c r="AIQ143" s="233"/>
      <c r="AIR143" s="233"/>
      <c r="AIS143" s="233"/>
      <c r="AIT143" s="233"/>
      <c r="AIU143" s="233"/>
      <c r="AIV143" s="233"/>
      <c r="AIW143" s="233"/>
      <c r="AIX143" s="233"/>
      <c r="AIY143" s="233"/>
      <c r="AIZ143" s="233"/>
      <c r="AJA143" s="233"/>
      <c r="AJB143" s="233"/>
      <c r="AJC143" s="233"/>
      <c r="AJD143" s="233"/>
      <c r="AJE143" s="233"/>
      <c r="AJF143" s="233"/>
      <c r="AJG143" s="233"/>
      <c r="AJH143" s="233"/>
      <c r="AJI143" s="233"/>
      <c r="AJJ143" s="233"/>
      <c r="AJK143" s="233"/>
      <c r="AJL143" s="233"/>
      <c r="AJM143" s="233"/>
      <c r="AJN143" s="233"/>
      <c r="AJO143" s="233"/>
      <c r="AJP143" s="233"/>
      <c r="AJQ143" s="233"/>
      <c r="AJR143" s="233"/>
      <c r="AJS143" s="233"/>
      <c r="AJT143" s="233"/>
      <c r="AJU143" s="233"/>
      <c r="AJV143" s="233"/>
      <c r="AJW143" s="233"/>
      <c r="AJX143" s="233"/>
      <c r="AJY143" s="233"/>
      <c r="AJZ143" s="233"/>
      <c r="AKA143" s="233"/>
      <c r="AKB143" s="233"/>
      <c r="AKC143" s="233"/>
      <c r="AKD143" s="233"/>
      <c r="AKE143" s="233"/>
      <c r="AKF143" s="233"/>
      <c r="AKG143" s="233"/>
      <c r="AKH143" s="233"/>
      <c r="AKI143" s="233"/>
      <c r="AKJ143" s="233"/>
      <c r="AKK143" s="233"/>
      <c r="AKL143" s="233"/>
      <c r="AKM143" s="233"/>
      <c r="AKN143" s="233"/>
      <c r="AKO143" s="233"/>
      <c r="AKP143" s="233"/>
      <c r="AKQ143" s="233"/>
      <c r="AKR143" s="233"/>
      <c r="AKS143" s="233"/>
      <c r="AKT143" s="233"/>
      <c r="AKU143" s="233"/>
      <c r="AKV143" s="233"/>
      <c r="AKW143" s="233"/>
      <c r="AKX143" s="233"/>
      <c r="AKY143" s="233"/>
      <c r="AKZ143" s="233"/>
      <c r="ALA143" s="233"/>
      <c r="ALB143" s="233"/>
      <c r="ALC143" s="233"/>
      <c r="ALD143" s="233"/>
      <c r="ALE143" s="233"/>
      <c r="ALF143" s="233"/>
      <c r="ALG143" s="233"/>
      <c r="ALH143" s="233"/>
      <c r="ALI143" s="233"/>
      <c r="ALJ143" s="233"/>
      <c r="ALK143" s="233"/>
      <c r="ALL143" s="233"/>
      <c r="ALM143" s="233"/>
      <c r="ALN143" s="233"/>
      <c r="ALO143" s="233"/>
      <c r="ALP143" s="233"/>
      <c r="ALQ143" s="233"/>
      <c r="ALR143" s="233"/>
      <c r="ALS143" s="233"/>
    </row>
    <row r="144" spans="1:1007" ht="20.100000000000001" customHeight="1" thickBot="1" x14ac:dyDescent="0.25">
      <c r="A144" s="1001"/>
      <c r="B144" s="1001"/>
      <c r="C144" s="1001"/>
      <c r="D144" s="1001"/>
      <c r="E144" s="373"/>
      <c r="F144" s="373"/>
      <c r="G144" s="373"/>
      <c r="H144" s="373"/>
      <c r="I144" s="233"/>
      <c r="J144" s="233"/>
      <c r="K144" s="233"/>
      <c r="L144" s="233"/>
      <c r="M144" s="233"/>
      <c r="N144" s="233"/>
      <c r="O144" s="233"/>
      <c r="P144" s="233"/>
      <c r="Q144" s="233"/>
      <c r="R144" s="233"/>
      <c r="S144" s="233"/>
      <c r="T144" s="233"/>
      <c r="U144" s="233"/>
      <c r="V144" s="233"/>
      <c r="W144" s="233"/>
      <c r="X144" s="233"/>
      <c r="Y144" s="233"/>
      <c r="Z144" s="233"/>
      <c r="AA144" s="233"/>
      <c r="AB144" s="233"/>
      <c r="AC144" s="233"/>
      <c r="AD144" s="233"/>
      <c r="AE144" s="233"/>
      <c r="AF144" s="233"/>
      <c r="AG144" s="233"/>
      <c r="AH144" s="233"/>
      <c r="AI144" s="233"/>
      <c r="AJ144" s="233"/>
      <c r="AK144" s="233"/>
      <c r="AL144" s="233"/>
      <c r="AM144" s="233"/>
      <c r="AN144" s="233"/>
      <c r="AO144" s="233"/>
      <c r="AP144" s="233"/>
      <c r="AQ144" s="233"/>
      <c r="AR144" s="233"/>
      <c r="AS144" s="233"/>
      <c r="AT144" s="233"/>
      <c r="AU144" s="233"/>
      <c r="AV144" s="233"/>
      <c r="AW144" s="233"/>
      <c r="AX144" s="233"/>
      <c r="AY144" s="233"/>
      <c r="AZ144" s="233"/>
      <c r="BA144" s="233"/>
      <c r="BB144" s="233"/>
      <c r="BC144" s="233"/>
      <c r="BD144" s="233"/>
      <c r="BE144" s="233"/>
      <c r="BF144" s="233"/>
      <c r="BG144" s="233"/>
      <c r="BH144" s="233"/>
      <c r="BI144" s="233"/>
      <c r="BJ144" s="233"/>
      <c r="BK144" s="233"/>
      <c r="BL144" s="233"/>
      <c r="BM144" s="233"/>
      <c r="BN144" s="233"/>
      <c r="BO144" s="233"/>
      <c r="BP144" s="233"/>
      <c r="BQ144" s="233"/>
      <c r="BR144" s="233"/>
      <c r="BS144" s="233"/>
      <c r="BT144" s="233"/>
      <c r="BU144" s="233"/>
      <c r="BV144" s="233"/>
      <c r="BW144" s="233"/>
      <c r="BX144" s="233"/>
      <c r="BY144" s="233"/>
      <c r="BZ144" s="233"/>
      <c r="CA144" s="233"/>
      <c r="CB144" s="233"/>
      <c r="CC144" s="233"/>
      <c r="CD144" s="233"/>
      <c r="CE144" s="233"/>
      <c r="CF144" s="233"/>
      <c r="CG144" s="233"/>
      <c r="CH144" s="233"/>
      <c r="CI144" s="233"/>
      <c r="CJ144" s="233"/>
      <c r="CK144" s="233"/>
      <c r="CL144" s="233"/>
      <c r="CM144" s="233"/>
      <c r="CN144" s="233"/>
      <c r="CO144" s="233"/>
      <c r="CP144" s="233"/>
      <c r="CQ144" s="233"/>
      <c r="CR144" s="233"/>
      <c r="CS144" s="233"/>
      <c r="CT144" s="233"/>
      <c r="CU144" s="233"/>
      <c r="CV144" s="233"/>
      <c r="CW144" s="233"/>
      <c r="CX144" s="233"/>
      <c r="CY144" s="233"/>
      <c r="CZ144" s="233"/>
      <c r="DA144" s="233"/>
      <c r="DB144" s="233"/>
      <c r="DC144" s="233"/>
      <c r="DD144" s="233"/>
      <c r="DE144" s="233"/>
      <c r="DF144" s="233"/>
      <c r="DG144" s="233"/>
      <c r="DH144" s="233"/>
      <c r="DI144" s="233"/>
      <c r="DJ144" s="233"/>
      <c r="DK144" s="233"/>
      <c r="DL144" s="233"/>
      <c r="DM144" s="233"/>
      <c r="DN144" s="233"/>
      <c r="DO144" s="233"/>
      <c r="DP144" s="233"/>
      <c r="DQ144" s="233"/>
      <c r="DR144" s="233"/>
      <c r="DS144" s="233"/>
      <c r="DT144" s="233"/>
      <c r="DU144" s="233"/>
      <c r="DV144" s="233"/>
      <c r="DW144" s="233"/>
      <c r="DX144" s="233"/>
      <c r="DY144" s="233"/>
      <c r="DZ144" s="233"/>
      <c r="EA144" s="233"/>
      <c r="EB144" s="233"/>
      <c r="EC144" s="233"/>
      <c r="ED144" s="233"/>
      <c r="EE144" s="233"/>
      <c r="EF144" s="233"/>
      <c r="EG144" s="233"/>
      <c r="EH144" s="233"/>
      <c r="EI144" s="233"/>
      <c r="EJ144" s="233"/>
      <c r="EK144" s="233"/>
      <c r="EL144" s="233"/>
      <c r="EM144" s="233"/>
      <c r="EN144" s="233"/>
      <c r="EO144" s="233"/>
      <c r="EP144" s="233"/>
      <c r="EQ144" s="233"/>
      <c r="ER144" s="233"/>
      <c r="ES144" s="233"/>
      <c r="ET144" s="233"/>
      <c r="EU144" s="233"/>
      <c r="EV144" s="233"/>
      <c r="EW144" s="233"/>
      <c r="EX144" s="233"/>
      <c r="EY144" s="233"/>
      <c r="EZ144" s="233"/>
      <c r="FA144" s="233"/>
      <c r="FB144" s="233"/>
      <c r="FC144" s="233"/>
      <c r="FD144" s="233"/>
      <c r="FE144" s="233"/>
      <c r="FF144" s="233"/>
      <c r="FG144" s="233"/>
      <c r="FH144" s="233"/>
      <c r="FI144" s="233"/>
      <c r="FJ144" s="233"/>
      <c r="FK144" s="233"/>
      <c r="FL144" s="233"/>
      <c r="FM144" s="233"/>
      <c r="FN144" s="233"/>
      <c r="FO144" s="233"/>
      <c r="FP144" s="233"/>
      <c r="FQ144" s="233"/>
      <c r="FR144" s="233"/>
      <c r="FS144" s="233"/>
      <c r="FT144" s="233"/>
      <c r="FU144" s="233"/>
      <c r="FV144" s="233"/>
      <c r="FW144" s="233"/>
      <c r="FX144" s="233"/>
      <c r="FY144" s="233"/>
      <c r="FZ144" s="233"/>
      <c r="GA144" s="233"/>
      <c r="GB144" s="233"/>
      <c r="GC144" s="233"/>
      <c r="GD144" s="233"/>
      <c r="GE144" s="233"/>
      <c r="GF144" s="233"/>
      <c r="GG144" s="233"/>
      <c r="GH144" s="233"/>
      <c r="GI144" s="233"/>
      <c r="GJ144" s="233"/>
      <c r="GK144" s="233"/>
      <c r="GL144" s="233"/>
      <c r="GM144" s="233"/>
      <c r="GN144" s="233"/>
      <c r="GO144" s="233"/>
      <c r="GP144" s="233"/>
      <c r="GQ144" s="233"/>
      <c r="GR144" s="233"/>
      <c r="GS144" s="233"/>
      <c r="GT144" s="233"/>
      <c r="GU144" s="233"/>
      <c r="GV144" s="233"/>
      <c r="GW144" s="233"/>
      <c r="GX144" s="233"/>
      <c r="GY144" s="233"/>
      <c r="GZ144" s="233"/>
      <c r="HA144" s="233"/>
      <c r="HB144" s="233"/>
      <c r="HC144" s="233"/>
      <c r="HD144" s="233"/>
      <c r="HE144" s="233"/>
      <c r="HF144" s="233"/>
      <c r="HG144" s="233"/>
      <c r="HH144" s="233"/>
      <c r="HI144" s="233"/>
      <c r="HJ144" s="233"/>
      <c r="HK144" s="233"/>
      <c r="HL144" s="233"/>
      <c r="HM144" s="233"/>
      <c r="HN144" s="233"/>
      <c r="HO144" s="233"/>
      <c r="HP144" s="233"/>
      <c r="HQ144" s="233"/>
      <c r="HR144" s="233"/>
      <c r="HS144" s="233"/>
      <c r="HT144" s="233"/>
      <c r="HU144" s="233"/>
      <c r="HV144" s="233"/>
      <c r="HW144" s="233"/>
      <c r="HX144" s="233"/>
      <c r="HY144" s="233"/>
      <c r="HZ144" s="233"/>
      <c r="IA144" s="233"/>
      <c r="IB144" s="233"/>
      <c r="IC144" s="233"/>
      <c r="ID144" s="233"/>
      <c r="IE144" s="233"/>
      <c r="IF144" s="233"/>
      <c r="IG144" s="233"/>
      <c r="IH144" s="233"/>
      <c r="II144" s="233"/>
      <c r="IJ144" s="233"/>
      <c r="IK144" s="233"/>
      <c r="IL144" s="233"/>
      <c r="IM144" s="233"/>
      <c r="IN144" s="233"/>
      <c r="IO144" s="233"/>
      <c r="IP144" s="233"/>
      <c r="IQ144" s="233"/>
      <c r="IR144" s="233"/>
      <c r="IS144" s="233"/>
      <c r="IT144" s="233"/>
      <c r="IU144" s="233"/>
      <c r="IV144" s="233"/>
      <c r="IW144" s="233"/>
      <c r="IX144" s="233"/>
      <c r="IY144" s="233"/>
      <c r="IZ144" s="233"/>
      <c r="JA144" s="233"/>
      <c r="JB144" s="233"/>
      <c r="JC144" s="233"/>
      <c r="JD144" s="233"/>
      <c r="JE144" s="233"/>
      <c r="JF144" s="233"/>
      <c r="JG144" s="233"/>
      <c r="JH144" s="233"/>
      <c r="JI144" s="233"/>
      <c r="JJ144" s="233"/>
      <c r="JK144" s="233"/>
      <c r="JL144" s="233"/>
      <c r="JM144" s="233"/>
      <c r="JN144" s="233"/>
      <c r="JO144" s="233"/>
      <c r="JP144" s="233"/>
      <c r="JQ144" s="233"/>
      <c r="JR144" s="233"/>
      <c r="JS144" s="233"/>
      <c r="JT144" s="233"/>
      <c r="JU144" s="233"/>
      <c r="JV144" s="233"/>
      <c r="JW144" s="233"/>
      <c r="JX144" s="233"/>
      <c r="JY144" s="233"/>
      <c r="JZ144" s="233"/>
      <c r="KA144" s="233"/>
      <c r="KB144" s="233"/>
      <c r="KC144" s="233"/>
      <c r="KD144" s="233"/>
      <c r="KE144" s="233"/>
      <c r="KF144" s="233"/>
      <c r="KG144" s="233"/>
      <c r="KH144" s="233"/>
      <c r="KI144" s="233"/>
      <c r="KJ144" s="233"/>
      <c r="KK144" s="233"/>
      <c r="KL144" s="233"/>
      <c r="KM144" s="233"/>
      <c r="KN144" s="233"/>
      <c r="KO144" s="233"/>
      <c r="KP144" s="233"/>
      <c r="KQ144" s="233"/>
      <c r="KR144" s="233"/>
      <c r="KS144" s="233"/>
      <c r="KT144" s="233"/>
      <c r="KU144" s="233"/>
      <c r="KV144" s="233"/>
      <c r="KW144" s="233"/>
      <c r="KX144" s="233"/>
      <c r="KY144" s="233"/>
      <c r="KZ144" s="233"/>
      <c r="LA144" s="233"/>
      <c r="LB144" s="233"/>
      <c r="LC144" s="233"/>
      <c r="LD144" s="233"/>
      <c r="LE144" s="233"/>
      <c r="LF144" s="233"/>
      <c r="LG144" s="233"/>
      <c r="LH144" s="233"/>
      <c r="LI144" s="233"/>
      <c r="LJ144" s="233"/>
      <c r="LK144" s="233"/>
      <c r="LL144" s="233"/>
      <c r="LM144" s="233"/>
      <c r="LN144" s="233"/>
      <c r="LO144" s="233"/>
      <c r="LP144" s="233"/>
      <c r="LQ144" s="233"/>
      <c r="LR144" s="233"/>
      <c r="LS144" s="233"/>
      <c r="LT144" s="233"/>
      <c r="LU144" s="233"/>
      <c r="LV144" s="233"/>
      <c r="LW144" s="233"/>
      <c r="LX144" s="233"/>
      <c r="LY144" s="233"/>
      <c r="LZ144" s="233"/>
      <c r="MA144" s="233"/>
      <c r="MB144" s="233"/>
      <c r="MC144" s="233"/>
      <c r="MD144" s="233"/>
      <c r="ME144" s="233"/>
      <c r="MF144" s="233"/>
      <c r="MG144" s="233"/>
      <c r="MH144" s="233"/>
      <c r="MI144" s="233"/>
      <c r="MJ144" s="233"/>
      <c r="MK144" s="233"/>
      <c r="ML144" s="233"/>
      <c r="MM144" s="233"/>
      <c r="MN144" s="233"/>
      <c r="MO144" s="233"/>
      <c r="MP144" s="233"/>
      <c r="MQ144" s="233"/>
      <c r="MR144" s="233"/>
      <c r="MS144" s="233"/>
      <c r="MT144" s="233"/>
      <c r="MU144" s="233"/>
      <c r="MV144" s="233"/>
      <c r="MW144" s="233"/>
      <c r="MX144" s="233"/>
      <c r="MY144" s="233"/>
      <c r="MZ144" s="233"/>
      <c r="NA144" s="233"/>
      <c r="NB144" s="233"/>
      <c r="NC144" s="233"/>
      <c r="ND144" s="233"/>
      <c r="NE144" s="233"/>
      <c r="NF144" s="233"/>
      <c r="NG144" s="233"/>
      <c r="NH144" s="233"/>
      <c r="NI144" s="233"/>
      <c r="NJ144" s="233"/>
      <c r="NK144" s="233"/>
      <c r="NL144" s="233"/>
      <c r="NM144" s="233"/>
      <c r="NN144" s="233"/>
      <c r="NO144" s="233"/>
      <c r="NP144" s="233"/>
      <c r="NQ144" s="233"/>
      <c r="NR144" s="233"/>
      <c r="NS144" s="233"/>
      <c r="NT144" s="233"/>
      <c r="NU144" s="233"/>
      <c r="NV144" s="233"/>
      <c r="NW144" s="233"/>
      <c r="NX144" s="233"/>
      <c r="NY144" s="233"/>
      <c r="NZ144" s="233"/>
      <c r="OA144" s="233"/>
      <c r="OB144" s="233"/>
      <c r="OC144" s="233"/>
      <c r="OD144" s="233"/>
      <c r="OE144" s="233"/>
      <c r="OF144" s="233"/>
      <c r="OG144" s="233"/>
      <c r="OH144" s="233"/>
      <c r="OI144" s="233"/>
      <c r="OJ144" s="233"/>
      <c r="OK144" s="233"/>
      <c r="OL144" s="233"/>
      <c r="OM144" s="233"/>
      <c r="ON144" s="233"/>
      <c r="OO144" s="233"/>
      <c r="OP144" s="233"/>
      <c r="OQ144" s="233"/>
      <c r="OR144" s="233"/>
      <c r="OS144" s="233"/>
      <c r="OT144" s="233"/>
      <c r="OU144" s="233"/>
      <c r="OV144" s="233"/>
      <c r="OW144" s="233"/>
      <c r="OX144" s="233"/>
      <c r="OY144" s="233"/>
      <c r="OZ144" s="233"/>
      <c r="PA144" s="233"/>
      <c r="PB144" s="233"/>
      <c r="PC144" s="233"/>
      <c r="PD144" s="233"/>
      <c r="PE144" s="233"/>
      <c r="PF144" s="233"/>
      <c r="PG144" s="233"/>
      <c r="PH144" s="233"/>
      <c r="PI144" s="233"/>
      <c r="PJ144" s="233"/>
      <c r="PK144" s="233"/>
      <c r="PL144" s="233"/>
      <c r="PM144" s="233"/>
      <c r="PN144" s="233"/>
      <c r="PO144" s="233"/>
      <c r="PP144" s="233"/>
      <c r="PQ144" s="233"/>
      <c r="PR144" s="233"/>
      <c r="PS144" s="233"/>
      <c r="PT144" s="233"/>
      <c r="PU144" s="233"/>
      <c r="PV144" s="233"/>
      <c r="PW144" s="233"/>
      <c r="PX144" s="233"/>
      <c r="PY144" s="233"/>
      <c r="PZ144" s="233"/>
      <c r="QA144" s="233"/>
      <c r="QB144" s="233"/>
      <c r="QC144" s="233"/>
      <c r="QD144" s="233"/>
      <c r="QE144" s="233"/>
      <c r="QF144" s="233"/>
      <c r="QG144" s="233"/>
      <c r="QH144" s="233"/>
      <c r="QI144" s="233"/>
      <c r="QJ144" s="233"/>
      <c r="QK144" s="233"/>
      <c r="QL144" s="233"/>
      <c r="QM144" s="233"/>
      <c r="QN144" s="233"/>
      <c r="QO144" s="233"/>
      <c r="QP144" s="233"/>
      <c r="QQ144" s="233"/>
      <c r="QR144" s="233"/>
      <c r="QS144" s="233"/>
      <c r="QT144" s="233"/>
      <c r="QU144" s="233"/>
      <c r="QV144" s="233"/>
      <c r="QW144" s="233"/>
      <c r="QX144" s="233"/>
      <c r="QY144" s="233"/>
      <c r="QZ144" s="233"/>
      <c r="RA144" s="233"/>
      <c r="RB144" s="233"/>
      <c r="RC144" s="233"/>
      <c r="RD144" s="233"/>
      <c r="RE144" s="233"/>
      <c r="RF144" s="233"/>
      <c r="RG144" s="233"/>
      <c r="RH144" s="233"/>
      <c r="RI144" s="233"/>
      <c r="RJ144" s="233"/>
      <c r="RK144" s="233"/>
      <c r="RL144" s="233"/>
      <c r="RM144" s="233"/>
      <c r="RN144" s="233"/>
      <c r="RO144" s="233"/>
      <c r="RP144" s="233"/>
      <c r="RQ144" s="233"/>
      <c r="RR144" s="233"/>
      <c r="RS144" s="233"/>
      <c r="RT144" s="233"/>
      <c r="RU144" s="233"/>
      <c r="RV144" s="233"/>
      <c r="RW144" s="233"/>
      <c r="RX144" s="233"/>
      <c r="RY144" s="233"/>
      <c r="RZ144" s="233"/>
      <c r="SA144" s="233"/>
      <c r="SB144" s="233"/>
      <c r="SC144" s="233"/>
      <c r="SD144" s="233"/>
      <c r="SE144" s="233"/>
      <c r="SF144" s="233"/>
      <c r="SG144" s="233"/>
      <c r="SH144" s="233"/>
      <c r="SI144" s="233"/>
      <c r="SJ144" s="233"/>
      <c r="SK144" s="233"/>
      <c r="SL144" s="233"/>
      <c r="SM144" s="233"/>
      <c r="SN144" s="233"/>
      <c r="SO144" s="233"/>
      <c r="SP144" s="233"/>
      <c r="SQ144" s="233"/>
      <c r="SR144" s="233"/>
      <c r="SS144" s="233"/>
      <c r="ST144" s="233"/>
      <c r="SU144" s="233"/>
      <c r="SV144" s="233"/>
      <c r="SW144" s="233"/>
      <c r="SX144" s="233"/>
      <c r="SY144" s="233"/>
      <c r="SZ144" s="233"/>
      <c r="TA144" s="233"/>
      <c r="TB144" s="233"/>
      <c r="TC144" s="233"/>
      <c r="TD144" s="233"/>
      <c r="TE144" s="233"/>
      <c r="TF144" s="233"/>
      <c r="TG144" s="233"/>
      <c r="TH144" s="233"/>
      <c r="TI144" s="233"/>
      <c r="TJ144" s="233"/>
      <c r="TK144" s="233"/>
      <c r="TL144" s="233"/>
      <c r="TM144" s="233"/>
      <c r="TN144" s="233"/>
      <c r="TO144" s="233"/>
      <c r="TP144" s="233"/>
      <c r="TQ144" s="233"/>
      <c r="TR144" s="233"/>
      <c r="TS144" s="233"/>
      <c r="TT144" s="233"/>
      <c r="TU144" s="233"/>
      <c r="TV144" s="233"/>
      <c r="TW144" s="233"/>
      <c r="TX144" s="233"/>
      <c r="TY144" s="233"/>
      <c r="TZ144" s="233"/>
      <c r="UA144" s="233"/>
      <c r="UB144" s="233"/>
      <c r="UC144" s="233"/>
      <c r="UD144" s="233"/>
      <c r="UE144" s="233"/>
      <c r="UF144" s="233"/>
      <c r="UG144" s="233"/>
      <c r="UH144" s="233"/>
      <c r="UI144" s="233"/>
      <c r="UJ144" s="233"/>
      <c r="UK144" s="233"/>
      <c r="UL144" s="233"/>
      <c r="UM144" s="233"/>
      <c r="UN144" s="233"/>
      <c r="UO144" s="233"/>
      <c r="UP144" s="233"/>
      <c r="UQ144" s="233"/>
      <c r="UR144" s="233"/>
      <c r="US144" s="233"/>
      <c r="UT144" s="233"/>
      <c r="UU144" s="233"/>
      <c r="UV144" s="233"/>
      <c r="UW144" s="233"/>
      <c r="UX144" s="233"/>
      <c r="UY144" s="233"/>
      <c r="UZ144" s="233"/>
      <c r="VA144" s="233"/>
      <c r="VB144" s="233"/>
      <c r="VC144" s="233"/>
      <c r="VD144" s="233"/>
      <c r="VE144" s="233"/>
      <c r="VF144" s="233"/>
      <c r="VG144" s="233"/>
      <c r="VH144" s="233"/>
      <c r="VI144" s="233"/>
      <c r="VJ144" s="233"/>
      <c r="VK144" s="233"/>
      <c r="VL144" s="233"/>
      <c r="VM144" s="233"/>
      <c r="VN144" s="233"/>
      <c r="VO144" s="233"/>
      <c r="VP144" s="233"/>
      <c r="VQ144" s="233"/>
      <c r="VR144" s="233"/>
      <c r="VS144" s="233"/>
      <c r="VT144" s="233"/>
      <c r="VU144" s="233"/>
      <c r="VV144" s="233"/>
      <c r="VW144" s="233"/>
      <c r="VX144" s="233"/>
      <c r="VY144" s="233"/>
      <c r="VZ144" s="233"/>
      <c r="WA144" s="233"/>
      <c r="WB144" s="233"/>
      <c r="WC144" s="233"/>
      <c r="WD144" s="233"/>
      <c r="WE144" s="233"/>
      <c r="WF144" s="233"/>
      <c r="WG144" s="233"/>
      <c r="WH144" s="233"/>
      <c r="WI144" s="233"/>
      <c r="WJ144" s="233"/>
      <c r="WK144" s="233"/>
      <c r="WL144" s="233"/>
      <c r="WM144" s="233"/>
      <c r="WN144" s="233"/>
      <c r="WO144" s="233"/>
      <c r="WP144" s="233"/>
      <c r="WQ144" s="233"/>
      <c r="WR144" s="233"/>
      <c r="WS144" s="233"/>
      <c r="WT144" s="233"/>
      <c r="WU144" s="233"/>
      <c r="WV144" s="233"/>
      <c r="WW144" s="233"/>
      <c r="WX144" s="233"/>
      <c r="WY144" s="233"/>
      <c r="WZ144" s="233"/>
      <c r="XA144" s="233"/>
      <c r="XB144" s="233"/>
      <c r="XC144" s="233"/>
      <c r="XD144" s="233"/>
      <c r="XE144" s="233"/>
      <c r="XF144" s="233"/>
      <c r="XG144" s="233"/>
      <c r="XH144" s="233"/>
      <c r="XI144" s="233"/>
      <c r="XJ144" s="233"/>
      <c r="XK144" s="233"/>
      <c r="XL144" s="233"/>
      <c r="XM144" s="233"/>
      <c r="XN144" s="233"/>
      <c r="XO144" s="233"/>
      <c r="XP144" s="233"/>
      <c r="XQ144" s="233"/>
      <c r="XR144" s="233"/>
      <c r="XS144" s="233"/>
      <c r="XT144" s="233"/>
      <c r="XU144" s="233"/>
      <c r="XV144" s="233"/>
      <c r="XW144" s="233"/>
      <c r="XX144" s="233"/>
      <c r="XY144" s="233"/>
      <c r="XZ144" s="233"/>
      <c r="YA144" s="233"/>
      <c r="YB144" s="233"/>
      <c r="YC144" s="233"/>
      <c r="YD144" s="233"/>
      <c r="YE144" s="233"/>
      <c r="YF144" s="233"/>
      <c r="YG144" s="233"/>
      <c r="YH144" s="233"/>
      <c r="YI144" s="233"/>
      <c r="YJ144" s="233"/>
      <c r="YK144" s="233"/>
      <c r="YL144" s="233"/>
      <c r="YM144" s="233"/>
      <c r="YN144" s="233"/>
      <c r="YO144" s="233"/>
      <c r="YP144" s="233"/>
      <c r="YQ144" s="233"/>
      <c r="YR144" s="233"/>
      <c r="YS144" s="233"/>
      <c r="YT144" s="233"/>
      <c r="YU144" s="233"/>
      <c r="YV144" s="233"/>
      <c r="YW144" s="233"/>
      <c r="YX144" s="233"/>
      <c r="YY144" s="233"/>
      <c r="YZ144" s="233"/>
      <c r="ZA144" s="233"/>
      <c r="ZB144" s="233"/>
      <c r="ZC144" s="233"/>
      <c r="ZD144" s="233"/>
      <c r="ZE144" s="233"/>
      <c r="ZF144" s="233"/>
      <c r="ZG144" s="233"/>
      <c r="ZH144" s="233"/>
      <c r="ZI144" s="233"/>
      <c r="ZJ144" s="233"/>
      <c r="ZK144" s="233"/>
      <c r="ZL144" s="233"/>
      <c r="ZM144" s="233"/>
      <c r="ZN144" s="233"/>
      <c r="ZO144" s="233"/>
      <c r="ZP144" s="233"/>
      <c r="ZQ144" s="233"/>
      <c r="ZR144" s="233"/>
      <c r="ZS144" s="233"/>
      <c r="ZT144" s="233"/>
      <c r="ZU144" s="233"/>
      <c r="ZV144" s="233"/>
      <c r="ZW144" s="233"/>
      <c r="ZX144" s="233"/>
      <c r="ZY144" s="233"/>
      <c r="ZZ144" s="233"/>
      <c r="AAA144" s="233"/>
      <c r="AAB144" s="233"/>
      <c r="AAC144" s="233"/>
      <c r="AAD144" s="233"/>
      <c r="AAE144" s="233"/>
      <c r="AAF144" s="233"/>
      <c r="AAG144" s="233"/>
      <c r="AAH144" s="233"/>
      <c r="AAI144" s="233"/>
      <c r="AAJ144" s="233"/>
      <c r="AAK144" s="233"/>
      <c r="AAL144" s="233"/>
      <c r="AAM144" s="233"/>
      <c r="AAN144" s="233"/>
      <c r="AAO144" s="233"/>
      <c r="AAP144" s="233"/>
      <c r="AAQ144" s="233"/>
      <c r="AAR144" s="233"/>
      <c r="AAS144" s="233"/>
      <c r="AAT144" s="233"/>
      <c r="AAU144" s="233"/>
      <c r="AAV144" s="233"/>
      <c r="AAW144" s="233"/>
      <c r="AAX144" s="233"/>
      <c r="AAY144" s="233"/>
      <c r="AAZ144" s="233"/>
      <c r="ABA144" s="233"/>
      <c r="ABB144" s="233"/>
      <c r="ABC144" s="233"/>
      <c r="ABD144" s="233"/>
      <c r="ABE144" s="233"/>
      <c r="ABF144" s="233"/>
      <c r="ABG144" s="233"/>
      <c r="ABH144" s="233"/>
      <c r="ABI144" s="233"/>
      <c r="ABJ144" s="233"/>
      <c r="ABK144" s="233"/>
      <c r="ABL144" s="233"/>
      <c r="ABM144" s="233"/>
      <c r="ABN144" s="233"/>
      <c r="ABO144" s="233"/>
      <c r="ABP144" s="233"/>
      <c r="ABQ144" s="233"/>
      <c r="ABR144" s="233"/>
      <c r="ABS144" s="233"/>
      <c r="ABT144" s="233"/>
      <c r="ABU144" s="233"/>
      <c r="ABV144" s="233"/>
      <c r="ABW144" s="233"/>
      <c r="ABX144" s="233"/>
      <c r="ABY144" s="233"/>
      <c r="ABZ144" s="233"/>
      <c r="ACA144" s="233"/>
      <c r="ACB144" s="233"/>
      <c r="ACC144" s="233"/>
      <c r="ACD144" s="233"/>
      <c r="ACE144" s="233"/>
      <c r="ACF144" s="233"/>
      <c r="ACG144" s="233"/>
      <c r="ACH144" s="233"/>
      <c r="ACI144" s="233"/>
      <c r="ACJ144" s="233"/>
      <c r="ACK144" s="233"/>
      <c r="ACL144" s="233"/>
      <c r="ACM144" s="233"/>
      <c r="ACN144" s="233"/>
      <c r="ACO144" s="233"/>
      <c r="ACP144" s="233"/>
      <c r="ACQ144" s="233"/>
      <c r="ACR144" s="233"/>
      <c r="ACS144" s="233"/>
      <c r="ACT144" s="233"/>
      <c r="ACU144" s="233"/>
      <c r="ACV144" s="233"/>
      <c r="ACW144" s="233"/>
      <c r="ACX144" s="233"/>
      <c r="ACY144" s="233"/>
      <c r="ACZ144" s="233"/>
      <c r="ADA144" s="233"/>
      <c r="ADB144" s="233"/>
      <c r="ADC144" s="233"/>
      <c r="ADD144" s="233"/>
      <c r="ADE144" s="233"/>
      <c r="ADF144" s="233"/>
      <c r="ADG144" s="233"/>
      <c r="ADH144" s="233"/>
      <c r="ADI144" s="233"/>
      <c r="ADJ144" s="233"/>
      <c r="ADK144" s="233"/>
      <c r="ADL144" s="233"/>
      <c r="ADM144" s="233"/>
      <c r="ADN144" s="233"/>
      <c r="ADO144" s="233"/>
      <c r="ADP144" s="233"/>
      <c r="ADQ144" s="233"/>
      <c r="ADR144" s="233"/>
      <c r="ADS144" s="233"/>
      <c r="ADT144" s="233"/>
      <c r="ADU144" s="233"/>
      <c r="ADV144" s="233"/>
      <c r="ADW144" s="233"/>
      <c r="ADX144" s="233"/>
      <c r="ADY144" s="233"/>
      <c r="ADZ144" s="233"/>
      <c r="AEA144" s="233"/>
      <c r="AEB144" s="233"/>
      <c r="AEC144" s="233"/>
      <c r="AED144" s="233"/>
      <c r="AEE144" s="233"/>
      <c r="AEF144" s="233"/>
      <c r="AEG144" s="233"/>
      <c r="AEH144" s="233"/>
      <c r="AEI144" s="233"/>
      <c r="AEJ144" s="233"/>
      <c r="AEK144" s="233"/>
      <c r="AEL144" s="233"/>
      <c r="AEM144" s="233"/>
      <c r="AEN144" s="233"/>
      <c r="AEO144" s="233"/>
      <c r="AEP144" s="233"/>
      <c r="AEQ144" s="233"/>
      <c r="AER144" s="233"/>
      <c r="AES144" s="233"/>
      <c r="AET144" s="233"/>
      <c r="AEU144" s="233"/>
      <c r="AEV144" s="233"/>
      <c r="AEW144" s="233"/>
      <c r="AEX144" s="233"/>
      <c r="AEY144" s="233"/>
      <c r="AEZ144" s="233"/>
      <c r="AFA144" s="233"/>
      <c r="AFB144" s="233"/>
      <c r="AFC144" s="233"/>
      <c r="AFD144" s="233"/>
      <c r="AFE144" s="233"/>
      <c r="AFF144" s="233"/>
      <c r="AFG144" s="233"/>
      <c r="AFH144" s="233"/>
      <c r="AFI144" s="233"/>
      <c r="AFJ144" s="233"/>
      <c r="AFK144" s="233"/>
      <c r="AFL144" s="233"/>
      <c r="AFM144" s="233"/>
      <c r="AFN144" s="233"/>
      <c r="AFO144" s="233"/>
      <c r="AFP144" s="233"/>
      <c r="AFQ144" s="233"/>
      <c r="AFR144" s="233"/>
      <c r="AFS144" s="233"/>
      <c r="AFT144" s="233"/>
      <c r="AFU144" s="233"/>
      <c r="AFV144" s="233"/>
      <c r="AFW144" s="233"/>
      <c r="AFX144" s="233"/>
      <c r="AFY144" s="233"/>
      <c r="AFZ144" s="233"/>
      <c r="AGA144" s="233"/>
      <c r="AGB144" s="233"/>
      <c r="AGC144" s="233"/>
      <c r="AGD144" s="233"/>
      <c r="AGE144" s="233"/>
      <c r="AGF144" s="233"/>
      <c r="AGG144" s="233"/>
      <c r="AGH144" s="233"/>
      <c r="AGI144" s="233"/>
      <c r="AGJ144" s="233"/>
      <c r="AGK144" s="233"/>
      <c r="AGL144" s="233"/>
      <c r="AGM144" s="233"/>
      <c r="AGN144" s="233"/>
      <c r="AGO144" s="233"/>
      <c r="AGP144" s="233"/>
      <c r="AGQ144" s="233"/>
      <c r="AGR144" s="233"/>
      <c r="AGS144" s="233"/>
      <c r="AGT144" s="233"/>
      <c r="AGU144" s="233"/>
      <c r="AGV144" s="233"/>
      <c r="AGW144" s="233"/>
      <c r="AGX144" s="233"/>
      <c r="AGY144" s="233"/>
      <c r="AGZ144" s="233"/>
      <c r="AHA144" s="233"/>
      <c r="AHB144" s="233"/>
      <c r="AHC144" s="233"/>
      <c r="AHD144" s="233"/>
      <c r="AHE144" s="233"/>
      <c r="AHF144" s="233"/>
      <c r="AHG144" s="233"/>
      <c r="AHH144" s="233"/>
      <c r="AHI144" s="233"/>
      <c r="AHJ144" s="233"/>
      <c r="AHK144" s="233"/>
      <c r="AHL144" s="233"/>
      <c r="AHM144" s="233"/>
      <c r="AHN144" s="233"/>
      <c r="AHO144" s="233"/>
      <c r="AHP144" s="233"/>
      <c r="AHQ144" s="233"/>
      <c r="AHR144" s="233"/>
      <c r="AHS144" s="233"/>
      <c r="AHT144" s="233"/>
      <c r="AHU144" s="233"/>
      <c r="AHV144" s="233"/>
      <c r="AHW144" s="233"/>
      <c r="AHX144" s="233"/>
      <c r="AHY144" s="233"/>
      <c r="AHZ144" s="233"/>
      <c r="AIA144" s="233"/>
      <c r="AIB144" s="233"/>
      <c r="AIC144" s="233"/>
      <c r="AID144" s="233"/>
      <c r="AIE144" s="233"/>
      <c r="AIF144" s="233"/>
      <c r="AIG144" s="233"/>
      <c r="AIH144" s="233"/>
      <c r="AII144" s="233"/>
      <c r="AIJ144" s="233"/>
      <c r="AIK144" s="233"/>
      <c r="AIL144" s="233"/>
      <c r="AIM144" s="233"/>
      <c r="AIN144" s="233"/>
      <c r="AIO144" s="233"/>
      <c r="AIP144" s="233"/>
      <c r="AIQ144" s="233"/>
      <c r="AIR144" s="233"/>
      <c r="AIS144" s="233"/>
      <c r="AIT144" s="233"/>
      <c r="AIU144" s="233"/>
      <c r="AIV144" s="233"/>
      <c r="AIW144" s="233"/>
      <c r="AIX144" s="233"/>
      <c r="AIY144" s="233"/>
      <c r="AIZ144" s="233"/>
      <c r="AJA144" s="233"/>
      <c r="AJB144" s="233"/>
      <c r="AJC144" s="233"/>
      <c r="AJD144" s="233"/>
      <c r="AJE144" s="233"/>
      <c r="AJF144" s="233"/>
      <c r="AJG144" s="233"/>
      <c r="AJH144" s="233"/>
      <c r="AJI144" s="233"/>
      <c r="AJJ144" s="233"/>
      <c r="AJK144" s="233"/>
      <c r="AJL144" s="233"/>
      <c r="AJM144" s="233"/>
      <c r="AJN144" s="233"/>
      <c r="AJO144" s="233"/>
      <c r="AJP144" s="233"/>
      <c r="AJQ144" s="233"/>
      <c r="AJR144" s="233"/>
      <c r="AJS144" s="233"/>
      <c r="AJT144" s="233"/>
      <c r="AJU144" s="233"/>
      <c r="AJV144" s="233"/>
      <c r="AJW144" s="233"/>
      <c r="AJX144" s="233"/>
      <c r="AJY144" s="233"/>
      <c r="AJZ144" s="233"/>
      <c r="AKA144" s="233"/>
      <c r="AKB144" s="233"/>
      <c r="AKC144" s="233"/>
      <c r="AKD144" s="233"/>
      <c r="AKE144" s="233"/>
      <c r="AKF144" s="233"/>
      <c r="AKG144" s="233"/>
      <c r="AKH144" s="233"/>
      <c r="AKI144" s="233"/>
      <c r="AKJ144" s="233"/>
      <c r="AKK144" s="233"/>
      <c r="AKL144" s="233"/>
      <c r="AKM144" s="233"/>
      <c r="AKN144" s="233"/>
      <c r="AKO144" s="233"/>
      <c r="AKP144" s="233"/>
      <c r="AKQ144" s="233"/>
      <c r="AKR144" s="233"/>
      <c r="AKS144" s="233"/>
      <c r="AKT144" s="233"/>
      <c r="AKU144" s="233"/>
      <c r="AKV144" s="233"/>
      <c r="AKW144" s="233"/>
      <c r="AKX144" s="233"/>
      <c r="AKY144" s="233"/>
      <c r="AKZ144" s="233"/>
      <c r="ALA144" s="233"/>
      <c r="ALB144" s="233"/>
      <c r="ALC144" s="233"/>
      <c r="ALD144" s="233"/>
      <c r="ALE144" s="233"/>
      <c r="ALF144" s="233"/>
      <c r="ALG144" s="233"/>
      <c r="ALH144" s="233"/>
      <c r="ALI144" s="233"/>
      <c r="ALJ144" s="233"/>
      <c r="ALK144" s="233"/>
      <c r="ALL144" s="233"/>
      <c r="ALM144" s="233"/>
      <c r="ALN144" s="233"/>
      <c r="ALO144" s="233"/>
      <c r="ALP144" s="233"/>
      <c r="ALQ144" s="233"/>
      <c r="ALR144" s="233"/>
      <c r="ALS144" s="233"/>
    </row>
    <row r="145" spans="1:1007" ht="12.75" customHeight="1" thickBot="1" x14ac:dyDescent="0.25">
      <c r="A145" s="374"/>
      <c r="B145" s="375"/>
      <c r="C145" s="1011" t="s">
        <v>146</v>
      </c>
      <c r="D145" s="1011"/>
      <c r="E145" s="1011"/>
      <c r="F145" s="1012"/>
      <c r="G145" s="409">
        <f>H143</f>
        <v>0</v>
      </c>
      <c r="H145" s="375"/>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3"/>
      <c r="AM145" s="233"/>
      <c r="AN145" s="233"/>
      <c r="AO145" s="233"/>
      <c r="AP145" s="233"/>
      <c r="AQ145" s="233"/>
      <c r="AR145" s="233"/>
      <c r="AS145" s="233"/>
      <c r="AT145" s="233"/>
      <c r="AU145" s="233"/>
      <c r="AV145" s="233"/>
      <c r="AW145" s="233"/>
      <c r="AX145" s="233"/>
      <c r="AY145" s="233"/>
      <c r="AZ145" s="233"/>
      <c r="BA145" s="233"/>
      <c r="BB145" s="233"/>
      <c r="BC145" s="233"/>
      <c r="BD145" s="233"/>
      <c r="BE145" s="233"/>
      <c r="BF145" s="233"/>
      <c r="BG145" s="233"/>
      <c r="BH145" s="233"/>
      <c r="BI145" s="233"/>
      <c r="BJ145" s="233"/>
      <c r="BK145" s="233"/>
      <c r="BL145" s="233"/>
      <c r="BM145" s="233"/>
      <c r="BN145" s="233"/>
      <c r="BO145" s="233"/>
      <c r="BP145" s="233"/>
      <c r="BQ145" s="233"/>
      <c r="BR145" s="233"/>
      <c r="BS145" s="233"/>
      <c r="BT145" s="233"/>
      <c r="BU145" s="233"/>
      <c r="BV145" s="233"/>
      <c r="BW145" s="233"/>
      <c r="BX145" s="233"/>
      <c r="BY145" s="233"/>
      <c r="BZ145" s="233"/>
      <c r="CA145" s="233"/>
      <c r="CB145" s="233"/>
      <c r="CC145" s="233"/>
      <c r="CD145" s="233"/>
      <c r="CE145" s="233"/>
      <c r="CF145" s="233"/>
      <c r="CG145" s="233"/>
      <c r="CH145" s="233"/>
      <c r="CI145" s="233"/>
      <c r="CJ145" s="233"/>
      <c r="CK145" s="233"/>
      <c r="CL145" s="233"/>
      <c r="CM145" s="233"/>
      <c r="CN145" s="233"/>
      <c r="CO145" s="233"/>
      <c r="CP145" s="233"/>
      <c r="CQ145" s="233"/>
      <c r="CR145" s="233"/>
      <c r="CS145" s="233"/>
      <c r="CT145" s="233"/>
      <c r="CU145" s="233"/>
      <c r="CV145" s="233"/>
      <c r="CW145" s="233"/>
      <c r="CX145" s="233"/>
      <c r="CY145" s="233"/>
      <c r="CZ145" s="233"/>
      <c r="DA145" s="233"/>
      <c r="DB145" s="233"/>
      <c r="DC145" s="233"/>
      <c r="DD145" s="233"/>
      <c r="DE145" s="233"/>
      <c r="DF145" s="233"/>
      <c r="DG145" s="233"/>
      <c r="DH145" s="233"/>
      <c r="DI145" s="233"/>
      <c r="DJ145" s="233"/>
      <c r="DK145" s="233"/>
      <c r="DL145" s="233"/>
      <c r="DM145" s="233"/>
      <c r="DN145" s="233"/>
      <c r="DO145" s="233"/>
      <c r="DP145" s="233"/>
      <c r="DQ145" s="233"/>
      <c r="DR145" s="233"/>
      <c r="DS145" s="233"/>
      <c r="DT145" s="233"/>
      <c r="DU145" s="233"/>
      <c r="DV145" s="233"/>
      <c r="DW145" s="233"/>
      <c r="DX145" s="233"/>
      <c r="DY145" s="233"/>
      <c r="DZ145" s="233"/>
      <c r="EA145" s="233"/>
      <c r="EB145" s="233"/>
      <c r="EC145" s="233"/>
      <c r="ED145" s="233"/>
      <c r="EE145" s="233"/>
      <c r="EF145" s="233"/>
      <c r="EG145" s="233"/>
      <c r="EH145" s="233"/>
      <c r="EI145" s="233"/>
      <c r="EJ145" s="233"/>
      <c r="EK145" s="233"/>
      <c r="EL145" s="233"/>
      <c r="EM145" s="233"/>
      <c r="EN145" s="233"/>
      <c r="EO145" s="233"/>
      <c r="EP145" s="233"/>
      <c r="EQ145" s="233"/>
      <c r="ER145" s="233"/>
      <c r="ES145" s="233"/>
      <c r="ET145" s="233"/>
      <c r="EU145" s="233"/>
      <c r="EV145" s="233"/>
      <c r="EW145" s="233"/>
      <c r="EX145" s="233"/>
      <c r="EY145" s="233"/>
      <c r="EZ145" s="233"/>
      <c r="FA145" s="233"/>
      <c r="FB145" s="233"/>
      <c r="FC145" s="233"/>
      <c r="FD145" s="233"/>
      <c r="FE145" s="233"/>
      <c r="FF145" s="233"/>
      <c r="FG145" s="233"/>
      <c r="FH145" s="233"/>
      <c r="FI145" s="233"/>
      <c r="FJ145" s="233"/>
      <c r="FK145" s="233"/>
      <c r="FL145" s="233"/>
      <c r="FM145" s="233"/>
      <c r="FN145" s="233"/>
      <c r="FO145" s="233"/>
      <c r="FP145" s="233"/>
      <c r="FQ145" s="233"/>
      <c r="FR145" s="233"/>
      <c r="FS145" s="233"/>
      <c r="FT145" s="233"/>
      <c r="FU145" s="233"/>
      <c r="FV145" s="233"/>
      <c r="FW145" s="233"/>
      <c r="FX145" s="233"/>
      <c r="FY145" s="233"/>
      <c r="FZ145" s="233"/>
      <c r="GA145" s="233"/>
      <c r="GB145" s="233"/>
      <c r="GC145" s="233"/>
      <c r="GD145" s="233"/>
      <c r="GE145" s="233"/>
      <c r="GF145" s="233"/>
      <c r="GG145" s="233"/>
      <c r="GH145" s="233"/>
      <c r="GI145" s="233"/>
      <c r="GJ145" s="233"/>
      <c r="GK145" s="233"/>
      <c r="GL145" s="233"/>
      <c r="GM145" s="233"/>
      <c r="GN145" s="233"/>
      <c r="GO145" s="233"/>
      <c r="GP145" s="233"/>
      <c r="GQ145" s="233"/>
      <c r="GR145" s="233"/>
      <c r="GS145" s="233"/>
      <c r="GT145" s="233"/>
      <c r="GU145" s="233"/>
      <c r="GV145" s="233"/>
      <c r="GW145" s="233"/>
      <c r="GX145" s="233"/>
      <c r="GY145" s="233"/>
      <c r="GZ145" s="233"/>
      <c r="HA145" s="233"/>
      <c r="HB145" s="233"/>
      <c r="HC145" s="233"/>
      <c r="HD145" s="233"/>
      <c r="HE145" s="233"/>
      <c r="HF145" s="233"/>
      <c r="HG145" s="233"/>
      <c r="HH145" s="233"/>
      <c r="HI145" s="233"/>
      <c r="HJ145" s="233"/>
      <c r="HK145" s="233"/>
      <c r="HL145" s="233"/>
      <c r="HM145" s="233"/>
      <c r="HN145" s="233"/>
      <c r="HO145" s="233"/>
      <c r="HP145" s="233"/>
      <c r="HQ145" s="233"/>
      <c r="HR145" s="233"/>
      <c r="HS145" s="233"/>
      <c r="HT145" s="233"/>
      <c r="HU145" s="233"/>
      <c r="HV145" s="233"/>
      <c r="HW145" s="233"/>
      <c r="HX145" s="233"/>
      <c r="HY145" s="233"/>
      <c r="HZ145" s="233"/>
      <c r="IA145" s="233"/>
      <c r="IB145" s="233"/>
      <c r="IC145" s="233"/>
      <c r="ID145" s="233"/>
      <c r="IE145" s="233"/>
      <c r="IF145" s="233"/>
      <c r="IG145" s="233"/>
      <c r="IH145" s="233"/>
      <c r="II145" s="233"/>
      <c r="IJ145" s="233"/>
      <c r="IK145" s="233"/>
      <c r="IL145" s="233"/>
      <c r="IM145" s="233"/>
      <c r="IN145" s="233"/>
      <c r="IO145" s="233"/>
      <c r="IP145" s="233"/>
      <c r="IQ145" s="233"/>
      <c r="IR145" s="233"/>
      <c r="IS145" s="233"/>
      <c r="IT145" s="233"/>
      <c r="IU145" s="233"/>
      <c r="IV145" s="233"/>
      <c r="IW145" s="233"/>
      <c r="IX145" s="233"/>
      <c r="IY145" s="233"/>
      <c r="IZ145" s="233"/>
      <c r="JA145" s="233"/>
      <c r="JB145" s="233"/>
      <c r="JC145" s="233"/>
      <c r="JD145" s="233"/>
      <c r="JE145" s="233"/>
      <c r="JF145" s="233"/>
      <c r="JG145" s="233"/>
      <c r="JH145" s="233"/>
      <c r="JI145" s="233"/>
      <c r="JJ145" s="233"/>
      <c r="JK145" s="233"/>
      <c r="JL145" s="233"/>
      <c r="JM145" s="233"/>
      <c r="JN145" s="233"/>
      <c r="JO145" s="233"/>
      <c r="JP145" s="233"/>
      <c r="JQ145" s="233"/>
      <c r="JR145" s="233"/>
      <c r="JS145" s="233"/>
      <c r="JT145" s="233"/>
      <c r="JU145" s="233"/>
      <c r="JV145" s="233"/>
      <c r="JW145" s="233"/>
      <c r="JX145" s="233"/>
      <c r="JY145" s="233"/>
      <c r="JZ145" s="233"/>
      <c r="KA145" s="233"/>
      <c r="KB145" s="233"/>
      <c r="KC145" s="233"/>
      <c r="KD145" s="233"/>
      <c r="KE145" s="233"/>
      <c r="KF145" s="233"/>
      <c r="KG145" s="233"/>
      <c r="KH145" s="233"/>
      <c r="KI145" s="233"/>
      <c r="KJ145" s="233"/>
      <c r="KK145" s="233"/>
      <c r="KL145" s="233"/>
      <c r="KM145" s="233"/>
      <c r="KN145" s="233"/>
      <c r="KO145" s="233"/>
      <c r="KP145" s="233"/>
      <c r="KQ145" s="233"/>
      <c r="KR145" s="233"/>
      <c r="KS145" s="233"/>
      <c r="KT145" s="233"/>
      <c r="KU145" s="233"/>
      <c r="KV145" s="233"/>
      <c r="KW145" s="233"/>
      <c r="KX145" s="233"/>
      <c r="KY145" s="233"/>
      <c r="KZ145" s="233"/>
      <c r="LA145" s="233"/>
      <c r="LB145" s="233"/>
      <c r="LC145" s="233"/>
      <c r="LD145" s="233"/>
      <c r="LE145" s="233"/>
      <c r="LF145" s="233"/>
      <c r="LG145" s="233"/>
      <c r="LH145" s="233"/>
      <c r="LI145" s="233"/>
      <c r="LJ145" s="233"/>
      <c r="LK145" s="233"/>
      <c r="LL145" s="233"/>
      <c r="LM145" s="233"/>
      <c r="LN145" s="233"/>
      <c r="LO145" s="233"/>
      <c r="LP145" s="233"/>
      <c r="LQ145" s="233"/>
      <c r="LR145" s="233"/>
      <c r="LS145" s="233"/>
      <c r="LT145" s="233"/>
      <c r="LU145" s="233"/>
      <c r="LV145" s="233"/>
      <c r="LW145" s="233"/>
      <c r="LX145" s="233"/>
      <c r="LY145" s="233"/>
      <c r="LZ145" s="233"/>
      <c r="MA145" s="233"/>
      <c r="MB145" s="233"/>
      <c r="MC145" s="233"/>
      <c r="MD145" s="233"/>
      <c r="ME145" s="233"/>
      <c r="MF145" s="233"/>
      <c r="MG145" s="233"/>
      <c r="MH145" s="233"/>
      <c r="MI145" s="233"/>
      <c r="MJ145" s="233"/>
      <c r="MK145" s="233"/>
      <c r="ML145" s="233"/>
      <c r="MM145" s="233"/>
      <c r="MN145" s="233"/>
      <c r="MO145" s="233"/>
      <c r="MP145" s="233"/>
      <c r="MQ145" s="233"/>
      <c r="MR145" s="233"/>
      <c r="MS145" s="233"/>
      <c r="MT145" s="233"/>
      <c r="MU145" s="233"/>
      <c r="MV145" s="233"/>
      <c r="MW145" s="233"/>
      <c r="MX145" s="233"/>
      <c r="MY145" s="233"/>
      <c r="MZ145" s="233"/>
      <c r="NA145" s="233"/>
      <c r="NB145" s="233"/>
      <c r="NC145" s="233"/>
      <c r="ND145" s="233"/>
      <c r="NE145" s="233"/>
      <c r="NF145" s="233"/>
      <c r="NG145" s="233"/>
      <c r="NH145" s="233"/>
      <c r="NI145" s="233"/>
      <c r="NJ145" s="233"/>
      <c r="NK145" s="233"/>
      <c r="NL145" s="233"/>
      <c r="NM145" s="233"/>
      <c r="NN145" s="233"/>
      <c r="NO145" s="233"/>
      <c r="NP145" s="233"/>
      <c r="NQ145" s="233"/>
      <c r="NR145" s="233"/>
      <c r="NS145" s="233"/>
      <c r="NT145" s="233"/>
      <c r="NU145" s="233"/>
      <c r="NV145" s="233"/>
      <c r="NW145" s="233"/>
      <c r="NX145" s="233"/>
      <c r="NY145" s="233"/>
      <c r="NZ145" s="233"/>
      <c r="OA145" s="233"/>
      <c r="OB145" s="233"/>
      <c r="OC145" s="233"/>
      <c r="OD145" s="233"/>
      <c r="OE145" s="233"/>
      <c r="OF145" s="233"/>
      <c r="OG145" s="233"/>
      <c r="OH145" s="233"/>
      <c r="OI145" s="233"/>
      <c r="OJ145" s="233"/>
      <c r="OK145" s="233"/>
      <c r="OL145" s="233"/>
      <c r="OM145" s="233"/>
      <c r="ON145" s="233"/>
      <c r="OO145" s="233"/>
      <c r="OP145" s="233"/>
      <c r="OQ145" s="233"/>
      <c r="OR145" s="233"/>
      <c r="OS145" s="233"/>
      <c r="OT145" s="233"/>
      <c r="OU145" s="233"/>
      <c r="OV145" s="233"/>
      <c r="OW145" s="233"/>
      <c r="OX145" s="233"/>
      <c r="OY145" s="233"/>
      <c r="OZ145" s="233"/>
      <c r="PA145" s="233"/>
      <c r="PB145" s="233"/>
      <c r="PC145" s="233"/>
      <c r="PD145" s="233"/>
      <c r="PE145" s="233"/>
      <c r="PF145" s="233"/>
      <c r="PG145" s="233"/>
      <c r="PH145" s="233"/>
      <c r="PI145" s="233"/>
      <c r="PJ145" s="233"/>
      <c r="PK145" s="233"/>
      <c r="PL145" s="233"/>
      <c r="PM145" s="233"/>
      <c r="PN145" s="233"/>
      <c r="PO145" s="233"/>
      <c r="PP145" s="233"/>
      <c r="PQ145" s="233"/>
      <c r="PR145" s="233"/>
      <c r="PS145" s="233"/>
      <c r="PT145" s="233"/>
      <c r="PU145" s="233"/>
      <c r="PV145" s="233"/>
      <c r="PW145" s="233"/>
      <c r="PX145" s="233"/>
      <c r="PY145" s="233"/>
      <c r="PZ145" s="233"/>
      <c r="QA145" s="233"/>
      <c r="QB145" s="233"/>
      <c r="QC145" s="233"/>
      <c r="QD145" s="233"/>
      <c r="QE145" s="233"/>
      <c r="QF145" s="233"/>
      <c r="QG145" s="233"/>
      <c r="QH145" s="233"/>
      <c r="QI145" s="233"/>
      <c r="QJ145" s="233"/>
      <c r="QK145" s="233"/>
      <c r="QL145" s="233"/>
      <c r="QM145" s="233"/>
      <c r="QN145" s="233"/>
      <c r="QO145" s="233"/>
      <c r="QP145" s="233"/>
      <c r="QQ145" s="233"/>
      <c r="QR145" s="233"/>
      <c r="QS145" s="233"/>
      <c r="QT145" s="233"/>
      <c r="QU145" s="233"/>
      <c r="QV145" s="233"/>
      <c r="QW145" s="233"/>
      <c r="QX145" s="233"/>
      <c r="QY145" s="233"/>
      <c r="QZ145" s="233"/>
      <c r="RA145" s="233"/>
      <c r="RB145" s="233"/>
      <c r="RC145" s="233"/>
      <c r="RD145" s="233"/>
      <c r="RE145" s="233"/>
      <c r="RF145" s="233"/>
      <c r="RG145" s="233"/>
      <c r="RH145" s="233"/>
      <c r="RI145" s="233"/>
      <c r="RJ145" s="233"/>
      <c r="RK145" s="233"/>
      <c r="RL145" s="233"/>
      <c r="RM145" s="233"/>
      <c r="RN145" s="233"/>
      <c r="RO145" s="233"/>
      <c r="RP145" s="233"/>
      <c r="RQ145" s="233"/>
      <c r="RR145" s="233"/>
      <c r="RS145" s="233"/>
      <c r="RT145" s="233"/>
      <c r="RU145" s="233"/>
      <c r="RV145" s="233"/>
      <c r="RW145" s="233"/>
      <c r="RX145" s="233"/>
      <c r="RY145" s="233"/>
      <c r="RZ145" s="233"/>
      <c r="SA145" s="233"/>
      <c r="SB145" s="233"/>
      <c r="SC145" s="233"/>
      <c r="SD145" s="233"/>
      <c r="SE145" s="233"/>
      <c r="SF145" s="233"/>
      <c r="SG145" s="233"/>
      <c r="SH145" s="233"/>
      <c r="SI145" s="233"/>
      <c r="SJ145" s="233"/>
      <c r="SK145" s="233"/>
      <c r="SL145" s="233"/>
      <c r="SM145" s="233"/>
      <c r="SN145" s="233"/>
      <c r="SO145" s="233"/>
      <c r="SP145" s="233"/>
      <c r="SQ145" s="233"/>
      <c r="SR145" s="233"/>
      <c r="SS145" s="233"/>
      <c r="ST145" s="233"/>
      <c r="SU145" s="233"/>
      <c r="SV145" s="233"/>
      <c r="SW145" s="233"/>
      <c r="SX145" s="233"/>
      <c r="SY145" s="233"/>
      <c r="SZ145" s="233"/>
      <c r="TA145" s="233"/>
      <c r="TB145" s="233"/>
      <c r="TC145" s="233"/>
      <c r="TD145" s="233"/>
      <c r="TE145" s="233"/>
      <c r="TF145" s="233"/>
      <c r="TG145" s="233"/>
      <c r="TH145" s="233"/>
      <c r="TI145" s="233"/>
      <c r="TJ145" s="233"/>
      <c r="TK145" s="233"/>
      <c r="TL145" s="233"/>
      <c r="TM145" s="233"/>
      <c r="TN145" s="233"/>
      <c r="TO145" s="233"/>
      <c r="TP145" s="233"/>
      <c r="TQ145" s="233"/>
      <c r="TR145" s="233"/>
      <c r="TS145" s="233"/>
      <c r="TT145" s="233"/>
      <c r="TU145" s="233"/>
      <c r="TV145" s="233"/>
      <c r="TW145" s="233"/>
      <c r="TX145" s="233"/>
      <c r="TY145" s="233"/>
      <c r="TZ145" s="233"/>
      <c r="UA145" s="233"/>
      <c r="UB145" s="233"/>
      <c r="UC145" s="233"/>
      <c r="UD145" s="233"/>
      <c r="UE145" s="233"/>
      <c r="UF145" s="233"/>
      <c r="UG145" s="233"/>
      <c r="UH145" s="233"/>
      <c r="UI145" s="233"/>
      <c r="UJ145" s="233"/>
      <c r="UK145" s="233"/>
      <c r="UL145" s="233"/>
      <c r="UM145" s="233"/>
      <c r="UN145" s="233"/>
      <c r="UO145" s="233"/>
      <c r="UP145" s="233"/>
      <c r="UQ145" s="233"/>
      <c r="UR145" s="233"/>
      <c r="US145" s="233"/>
      <c r="UT145" s="233"/>
      <c r="UU145" s="233"/>
      <c r="UV145" s="233"/>
      <c r="UW145" s="233"/>
      <c r="UX145" s="233"/>
      <c r="UY145" s="233"/>
      <c r="UZ145" s="233"/>
      <c r="VA145" s="233"/>
      <c r="VB145" s="233"/>
      <c r="VC145" s="233"/>
      <c r="VD145" s="233"/>
      <c r="VE145" s="233"/>
      <c r="VF145" s="233"/>
      <c r="VG145" s="233"/>
      <c r="VH145" s="233"/>
      <c r="VI145" s="233"/>
      <c r="VJ145" s="233"/>
      <c r="VK145" s="233"/>
      <c r="VL145" s="233"/>
      <c r="VM145" s="233"/>
      <c r="VN145" s="233"/>
      <c r="VO145" s="233"/>
      <c r="VP145" s="233"/>
      <c r="VQ145" s="233"/>
      <c r="VR145" s="233"/>
      <c r="VS145" s="233"/>
      <c r="VT145" s="233"/>
      <c r="VU145" s="233"/>
      <c r="VV145" s="233"/>
      <c r="VW145" s="233"/>
      <c r="VX145" s="233"/>
      <c r="VY145" s="233"/>
      <c r="VZ145" s="233"/>
      <c r="WA145" s="233"/>
      <c r="WB145" s="233"/>
      <c r="WC145" s="233"/>
      <c r="WD145" s="233"/>
      <c r="WE145" s="233"/>
      <c r="WF145" s="233"/>
      <c r="WG145" s="233"/>
      <c r="WH145" s="233"/>
      <c r="WI145" s="233"/>
      <c r="WJ145" s="233"/>
      <c r="WK145" s="233"/>
      <c r="WL145" s="233"/>
      <c r="WM145" s="233"/>
      <c r="WN145" s="233"/>
      <c r="WO145" s="233"/>
      <c r="WP145" s="233"/>
      <c r="WQ145" s="233"/>
      <c r="WR145" s="233"/>
      <c r="WS145" s="233"/>
      <c r="WT145" s="233"/>
      <c r="WU145" s="233"/>
      <c r="WV145" s="233"/>
      <c r="WW145" s="233"/>
      <c r="WX145" s="233"/>
      <c r="WY145" s="233"/>
      <c r="WZ145" s="233"/>
      <c r="XA145" s="233"/>
      <c r="XB145" s="233"/>
      <c r="XC145" s="233"/>
      <c r="XD145" s="233"/>
      <c r="XE145" s="233"/>
      <c r="XF145" s="233"/>
      <c r="XG145" s="233"/>
      <c r="XH145" s="233"/>
      <c r="XI145" s="233"/>
      <c r="XJ145" s="233"/>
      <c r="XK145" s="233"/>
      <c r="XL145" s="233"/>
      <c r="XM145" s="233"/>
      <c r="XN145" s="233"/>
      <c r="XO145" s="233"/>
      <c r="XP145" s="233"/>
      <c r="XQ145" s="233"/>
      <c r="XR145" s="233"/>
      <c r="XS145" s="233"/>
      <c r="XT145" s="233"/>
      <c r="XU145" s="233"/>
      <c r="XV145" s="233"/>
      <c r="XW145" s="233"/>
      <c r="XX145" s="233"/>
      <c r="XY145" s="233"/>
      <c r="XZ145" s="233"/>
      <c r="YA145" s="233"/>
      <c r="YB145" s="233"/>
      <c r="YC145" s="233"/>
      <c r="YD145" s="233"/>
      <c r="YE145" s="233"/>
      <c r="YF145" s="233"/>
      <c r="YG145" s="233"/>
      <c r="YH145" s="233"/>
      <c r="YI145" s="233"/>
      <c r="YJ145" s="233"/>
      <c r="YK145" s="233"/>
      <c r="YL145" s="233"/>
      <c r="YM145" s="233"/>
      <c r="YN145" s="233"/>
      <c r="YO145" s="233"/>
      <c r="YP145" s="233"/>
      <c r="YQ145" s="233"/>
      <c r="YR145" s="233"/>
      <c r="YS145" s="233"/>
      <c r="YT145" s="233"/>
      <c r="YU145" s="233"/>
      <c r="YV145" s="233"/>
      <c r="YW145" s="233"/>
      <c r="YX145" s="233"/>
      <c r="YY145" s="233"/>
      <c r="YZ145" s="233"/>
      <c r="ZA145" s="233"/>
      <c r="ZB145" s="233"/>
      <c r="ZC145" s="233"/>
      <c r="ZD145" s="233"/>
      <c r="ZE145" s="233"/>
      <c r="ZF145" s="233"/>
      <c r="ZG145" s="233"/>
      <c r="ZH145" s="233"/>
      <c r="ZI145" s="233"/>
      <c r="ZJ145" s="233"/>
      <c r="ZK145" s="233"/>
      <c r="ZL145" s="233"/>
      <c r="ZM145" s="233"/>
      <c r="ZN145" s="233"/>
      <c r="ZO145" s="233"/>
      <c r="ZP145" s="233"/>
      <c r="ZQ145" s="233"/>
      <c r="ZR145" s="233"/>
      <c r="ZS145" s="233"/>
      <c r="ZT145" s="233"/>
      <c r="ZU145" s="233"/>
      <c r="ZV145" s="233"/>
      <c r="ZW145" s="233"/>
      <c r="ZX145" s="233"/>
      <c r="ZY145" s="233"/>
      <c r="ZZ145" s="233"/>
      <c r="AAA145" s="233"/>
      <c r="AAB145" s="233"/>
      <c r="AAC145" s="233"/>
      <c r="AAD145" s="233"/>
      <c r="AAE145" s="233"/>
      <c r="AAF145" s="233"/>
      <c r="AAG145" s="233"/>
      <c r="AAH145" s="233"/>
      <c r="AAI145" s="233"/>
      <c r="AAJ145" s="233"/>
      <c r="AAK145" s="233"/>
      <c r="AAL145" s="233"/>
      <c r="AAM145" s="233"/>
      <c r="AAN145" s="233"/>
      <c r="AAO145" s="233"/>
      <c r="AAP145" s="233"/>
      <c r="AAQ145" s="233"/>
      <c r="AAR145" s="233"/>
      <c r="AAS145" s="233"/>
      <c r="AAT145" s="233"/>
      <c r="AAU145" s="233"/>
      <c r="AAV145" s="233"/>
      <c r="AAW145" s="233"/>
      <c r="AAX145" s="233"/>
      <c r="AAY145" s="233"/>
      <c r="AAZ145" s="233"/>
      <c r="ABA145" s="233"/>
      <c r="ABB145" s="233"/>
      <c r="ABC145" s="233"/>
      <c r="ABD145" s="233"/>
      <c r="ABE145" s="233"/>
      <c r="ABF145" s="233"/>
      <c r="ABG145" s="233"/>
      <c r="ABH145" s="233"/>
      <c r="ABI145" s="233"/>
      <c r="ABJ145" s="233"/>
      <c r="ABK145" s="233"/>
      <c r="ABL145" s="233"/>
      <c r="ABM145" s="233"/>
      <c r="ABN145" s="233"/>
      <c r="ABO145" s="233"/>
      <c r="ABP145" s="233"/>
      <c r="ABQ145" s="233"/>
      <c r="ABR145" s="233"/>
      <c r="ABS145" s="233"/>
      <c r="ABT145" s="233"/>
      <c r="ABU145" s="233"/>
      <c r="ABV145" s="233"/>
      <c r="ABW145" s="233"/>
      <c r="ABX145" s="233"/>
      <c r="ABY145" s="233"/>
      <c r="ABZ145" s="233"/>
      <c r="ACA145" s="233"/>
      <c r="ACB145" s="233"/>
      <c r="ACC145" s="233"/>
      <c r="ACD145" s="233"/>
      <c r="ACE145" s="233"/>
      <c r="ACF145" s="233"/>
      <c r="ACG145" s="233"/>
      <c r="ACH145" s="233"/>
      <c r="ACI145" s="233"/>
      <c r="ACJ145" s="233"/>
      <c r="ACK145" s="233"/>
      <c r="ACL145" s="233"/>
      <c r="ACM145" s="233"/>
      <c r="ACN145" s="233"/>
      <c r="ACO145" s="233"/>
      <c r="ACP145" s="233"/>
      <c r="ACQ145" s="233"/>
      <c r="ACR145" s="233"/>
      <c r="ACS145" s="233"/>
      <c r="ACT145" s="233"/>
      <c r="ACU145" s="233"/>
      <c r="ACV145" s="233"/>
      <c r="ACW145" s="233"/>
      <c r="ACX145" s="233"/>
      <c r="ACY145" s="233"/>
      <c r="ACZ145" s="233"/>
      <c r="ADA145" s="233"/>
      <c r="ADB145" s="233"/>
      <c r="ADC145" s="233"/>
      <c r="ADD145" s="233"/>
      <c r="ADE145" s="233"/>
      <c r="ADF145" s="233"/>
      <c r="ADG145" s="233"/>
      <c r="ADH145" s="233"/>
      <c r="ADI145" s="233"/>
      <c r="ADJ145" s="233"/>
      <c r="ADK145" s="233"/>
      <c r="ADL145" s="233"/>
      <c r="ADM145" s="233"/>
      <c r="ADN145" s="233"/>
      <c r="ADO145" s="233"/>
      <c r="ADP145" s="233"/>
      <c r="ADQ145" s="233"/>
      <c r="ADR145" s="233"/>
      <c r="ADS145" s="233"/>
      <c r="ADT145" s="233"/>
      <c r="ADU145" s="233"/>
      <c r="ADV145" s="233"/>
      <c r="ADW145" s="233"/>
      <c r="ADX145" s="233"/>
      <c r="ADY145" s="233"/>
      <c r="ADZ145" s="233"/>
      <c r="AEA145" s="233"/>
      <c r="AEB145" s="233"/>
      <c r="AEC145" s="233"/>
      <c r="AED145" s="233"/>
      <c r="AEE145" s="233"/>
      <c r="AEF145" s="233"/>
      <c r="AEG145" s="233"/>
      <c r="AEH145" s="233"/>
      <c r="AEI145" s="233"/>
      <c r="AEJ145" s="233"/>
      <c r="AEK145" s="233"/>
      <c r="AEL145" s="233"/>
      <c r="AEM145" s="233"/>
      <c r="AEN145" s="233"/>
      <c r="AEO145" s="233"/>
      <c r="AEP145" s="233"/>
      <c r="AEQ145" s="233"/>
      <c r="AER145" s="233"/>
      <c r="AES145" s="233"/>
      <c r="AET145" s="233"/>
      <c r="AEU145" s="233"/>
      <c r="AEV145" s="233"/>
      <c r="AEW145" s="233"/>
      <c r="AEX145" s="233"/>
      <c r="AEY145" s="233"/>
      <c r="AEZ145" s="233"/>
      <c r="AFA145" s="233"/>
      <c r="AFB145" s="233"/>
      <c r="AFC145" s="233"/>
      <c r="AFD145" s="233"/>
      <c r="AFE145" s="233"/>
      <c r="AFF145" s="233"/>
      <c r="AFG145" s="233"/>
      <c r="AFH145" s="233"/>
      <c r="AFI145" s="233"/>
      <c r="AFJ145" s="233"/>
      <c r="AFK145" s="233"/>
      <c r="AFL145" s="233"/>
      <c r="AFM145" s="233"/>
      <c r="AFN145" s="233"/>
      <c r="AFO145" s="233"/>
      <c r="AFP145" s="233"/>
      <c r="AFQ145" s="233"/>
      <c r="AFR145" s="233"/>
      <c r="AFS145" s="233"/>
      <c r="AFT145" s="233"/>
      <c r="AFU145" s="233"/>
      <c r="AFV145" s="233"/>
      <c r="AFW145" s="233"/>
      <c r="AFX145" s="233"/>
      <c r="AFY145" s="233"/>
      <c r="AFZ145" s="233"/>
      <c r="AGA145" s="233"/>
      <c r="AGB145" s="233"/>
      <c r="AGC145" s="233"/>
      <c r="AGD145" s="233"/>
      <c r="AGE145" s="233"/>
      <c r="AGF145" s="233"/>
      <c r="AGG145" s="233"/>
      <c r="AGH145" s="233"/>
      <c r="AGI145" s="233"/>
      <c r="AGJ145" s="233"/>
      <c r="AGK145" s="233"/>
      <c r="AGL145" s="233"/>
      <c r="AGM145" s="233"/>
      <c r="AGN145" s="233"/>
      <c r="AGO145" s="233"/>
      <c r="AGP145" s="233"/>
      <c r="AGQ145" s="233"/>
      <c r="AGR145" s="233"/>
      <c r="AGS145" s="233"/>
      <c r="AGT145" s="233"/>
      <c r="AGU145" s="233"/>
      <c r="AGV145" s="233"/>
      <c r="AGW145" s="233"/>
      <c r="AGX145" s="233"/>
      <c r="AGY145" s="233"/>
      <c r="AGZ145" s="233"/>
      <c r="AHA145" s="233"/>
      <c r="AHB145" s="233"/>
      <c r="AHC145" s="233"/>
      <c r="AHD145" s="233"/>
      <c r="AHE145" s="233"/>
      <c r="AHF145" s="233"/>
      <c r="AHG145" s="233"/>
      <c r="AHH145" s="233"/>
      <c r="AHI145" s="233"/>
      <c r="AHJ145" s="233"/>
      <c r="AHK145" s="233"/>
      <c r="AHL145" s="233"/>
      <c r="AHM145" s="233"/>
      <c r="AHN145" s="233"/>
      <c r="AHO145" s="233"/>
      <c r="AHP145" s="233"/>
      <c r="AHQ145" s="233"/>
      <c r="AHR145" s="233"/>
      <c r="AHS145" s="233"/>
      <c r="AHT145" s="233"/>
      <c r="AHU145" s="233"/>
      <c r="AHV145" s="233"/>
      <c r="AHW145" s="233"/>
      <c r="AHX145" s="233"/>
      <c r="AHY145" s="233"/>
      <c r="AHZ145" s="233"/>
      <c r="AIA145" s="233"/>
      <c r="AIB145" s="233"/>
      <c r="AIC145" s="233"/>
      <c r="AID145" s="233"/>
      <c r="AIE145" s="233"/>
      <c r="AIF145" s="233"/>
      <c r="AIG145" s="233"/>
      <c r="AIH145" s="233"/>
      <c r="AII145" s="233"/>
      <c r="AIJ145" s="233"/>
      <c r="AIK145" s="233"/>
      <c r="AIL145" s="233"/>
      <c r="AIM145" s="233"/>
      <c r="AIN145" s="233"/>
      <c r="AIO145" s="233"/>
      <c r="AIP145" s="233"/>
      <c r="AIQ145" s="233"/>
      <c r="AIR145" s="233"/>
      <c r="AIS145" s="233"/>
      <c r="AIT145" s="233"/>
      <c r="AIU145" s="233"/>
      <c r="AIV145" s="233"/>
      <c r="AIW145" s="233"/>
      <c r="AIX145" s="233"/>
      <c r="AIY145" s="233"/>
      <c r="AIZ145" s="233"/>
      <c r="AJA145" s="233"/>
      <c r="AJB145" s="233"/>
      <c r="AJC145" s="233"/>
      <c r="AJD145" s="233"/>
      <c r="AJE145" s="233"/>
      <c r="AJF145" s="233"/>
      <c r="AJG145" s="233"/>
      <c r="AJH145" s="233"/>
      <c r="AJI145" s="233"/>
      <c r="AJJ145" s="233"/>
      <c r="AJK145" s="233"/>
      <c r="AJL145" s="233"/>
      <c r="AJM145" s="233"/>
      <c r="AJN145" s="233"/>
      <c r="AJO145" s="233"/>
      <c r="AJP145" s="233"/>
      <c r="AJQ145" s="233"/>
      <c r="AJR145" s="233"/>
      <c r="AJS145" s="233"/>
      <c r="AJT145" s="233"/>
      <c r="AJU145" s="233"/>
      <c r="AJV145" s="233"/>
      <c r="AJW145" s="233"/>
      <c r="AJX145" s="233"/>
      <c r="AJY145" s="233"/>
      <c r="AJZ145" s="233"/>
      <c r="AKA145" s="233"/>
      <c r="AKB145" s="233"/>
      <c r="AKC145" s="233"/>
      <c r="AKD145" s="233"/>
      <c r="AKE145" s="233"/>
      <c r="AKF145" s="233"/>
      <c r="AKG145" s="233"/>
      <c r="AKH145" s="233"/>
      <c r="AKI145" s="233"/>
      <c r="AKJ145" s="233"/>
      <c r="AKK145" s="233"/>
      <c r="AKL145" s="233"/>
      <c r="AKM145" s="233"/>
      <c r="AKN145" s="233"/>
      <c r="AKO145" s="233"/>
      <c r="AKP145" s="233"/>
      <c r="AKQ145" s="233"/>
      <c r="AKR145" s="233"/>
      <c r="AKS145" s="233"/>
      <c r="AKT145" s="233"/>
      <c r="AKU145" s="233"/>
      <c r="AKV145" s="233"/>
      <c r="AKW145" s="233"/>
      <c r="AKX145" s="233"/>
      <c r="AKY145" s="233"/>
      <c r="AKZ145" s="233"/>
      <c r="ALA145" s="233"/>
      <c r="ALB145" s="233"/>
      <c r="ALC145" s="233"/>
      <c r="ALD145" s="233"/>
      <c r="ALE145" s="233"/>
      <c r="ALF145" s="233"/>
      <c r="ALG145" s="233"/>
      <c r="ALH145" s="233"/>
      <c r="ALI145" s="233"/>
      <c r="ALJ145" s="233"/>
      <c r="ALK145" s="233"/>
      <c r="ALL145" s="233"/>
      <c r="ALM145" s="233"/>
      <c r="ALN145" s="233"/>
      <c r="ALO145" s="233"/>
      <c r="ALP145" s="233"/>
      <c r="ALQ145" s="233"/>
      <c r="ALR145" s="233"/>
      <c r="ALS145" s="233"/>
    </row>
    <row r="146" spans="1:1007" ht="16.5" thickBot="1" x14ac:dyDescent="0.25">
      <c r="A146" s="314" t="s">
        <v>221</v>
      </c>
      <c r="B146" s="315"/>
      <c r="C146" s="315"/>
      <c r="D146" s="315"/>
      <c r="E146" s="315"/>
      <c r="F146" s="315"/>
      <c r="G146" s="315"/>
      <c r="H146" s="396"/>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3"/>
      <c r="AM146" s="233"/>
      <c r="AN146" s="233"/>
      <c r="AO146" s="233"/>
      <c r="AP146" s="233"/>
      <c r="AQ146" s="233"/>
      <c r="AR146" s="233"/>
      <c r="AS146" s="233"/>
      <c r="AT146" s="233"/>
      <c r="AU146" s="233"/>
      <c r="AV146" s="233"/>
      <c r="AW146" s="233"/>
      <c r="AX146" s="233"/>
      <c r="AY146" s="233"/>
      <c r="AZ146" s="233"/>
      <c r="BA146" s="233"/>
      <c r="BB146" s="233"/>
      <c r="BC146" s="233"/>
      <c r="BD146" s="233"/>
      <c r="BE146" s="233"/>
      <c r="BF146" s="233"/>
      <c r="BG146" s="233"/>
      <c r="BH146" s="233"/>
      <c r="BI146" s="233"/>
      <c r="BJ146" s="233"/>
      <c r="BK146" s="233"/>
      <c r="BL146" s="233"/>
      <c r="BM146" s="233"/>
      <c r="BN146" s="233"/>
      <c r="BO146" s="233"/>
      <c r="BP146" s="233"/>
      <c r="BQ146" s="233"/>
      <c r="BR146" s="233"/>
      <c r="BS146" s="233"/>
      <c r="BT146" s="233"/>
      <c r="BU146" s="233"/>
      <c r="BV146" s="233"/>
      <c r="BW146" s="233"/>
      <c r="BX146" s="233"/>
      <c r="BY146" s="233"/>
      <c r="BZ146" s="233"/>
      <c r="CA146" s="233"/>
      <c r="CB146" s="233"/>
      <c r="CC146" s="233"/>
      <c r="CD146" s="233"/>
      <c r="CE146" s="233"/>
      <c r="CF146" s="233"/>
      <c r="CG146" s="233"/>
      <c r="CH146" s="233"/>
      <c r="CI146" s="233"/>
      <c r="CJ146" s="233"/>
      <c r="CK146" s="233"/>
      <c r="CL146" s="233"/>
      <c r="CM146" s="233"/>
      <c r="CN146" s="233"/>
      <c r="CO146" s="233"/>
      <c r="CP146" s="233"/>
      <c r="CQ146" s="233"/>
      <c r="CR146" s="233"/>
      <c r="CS146" s="233"/>
      <c r="CT146" s="233"/>
      <c r="CU146" s="233"/>
      <c r="CV146" s="233"/>
      <c r="CW146" s="233"/>
      <c r="CX146" s="233"/>
      <c r="CY146" s="233"/>
      <c r="CZ146" s="233"/>
      <c r="DA146" s="233"/>
      <c r="DB146" s="233"/>
      <c r="DC146" s="233"/>
      <c r="DD146" s="233"/>
      <c r="DE146" s="233"/>
      <c r="DF146" s="233"/>
      <c r="DG146" s="233"/>
      <c r="DH146" s="233"/>
      <c r="DI146" s="233"/>
      <c r="DJ146" s="233"/>
      <c r="DK146" s="233"/>
      <c r="DL146" s="233"/>
      <c r="DM146" s="233"/>
      <c r="DN146" s="233"/>
      <c r="DO146" s="233"/>
      <c r="DP146" s="233"/>
      <c r="DQ146" s="233"/>
      <c r="DR146" s="233"/>
      <c r="DS146" s="233"/>
      <c r="DT146" s="233"/>
      <c r="DU146" s="233"/>
      <c r="DV146" s="233"/>
      <c r="DW146" s="233"/>
      <c r="DX146" s="233"/>
      <c r="DY146" s="233"/>
      <c r="DZ146" s="233"/>
      <c r="EA146" s="233"/>
      <c r="EB146" s="233"/>
      <c r="EC146" s="233"/>
      <c r="ED146" s="233"/>
      <c r="EE146" s="233"/>
      <c r="EF146" s="233"/>
      <c r="EG146" s="233"/>
      <c r="EH146" s="233"/>
      <c r="EI146" s="233"/>
      <c r="EJ146" s="233"/>
      <c r="EK146" s="233"/>
      <c r="EL146" s="233"/>
      <c r="EM146" s="233"/>
      <c r="EN146" s="233"/>
      <c r="EO146" s="233"/>
      <c r="EP146" s="233"/>
      <c r="EQ146" s="233"/>
      <c r="ER146" s="233"/>
      <c r="ES146" s="233"/>
      <c r="ET146" s="233"/>
      <c r="EU146" s="233"/>
      <c r="EV146" s="233"/>
      <c r="EW146" s="233"/>
      <c r="EX146" s="233"/>
      <c r="EY146" s="233"/>
      <c r="EZ146" s="233"/>
      <c r="FA146" s="233"/>
      <c r="FB146" s="233"/>
      <c r="FC146" s="233"/>
      <c r="FD146" s="233"/>
      <c r="FE146" s="233"/>
      <c r="FF146" s="233"/>
      <c r="FG146" s="233"/>
      <c r="FH146" s="233"/>
      <c r="FI146" s="233"/>
      <c r="FJ146" s="233"/>
      <c r="FK146" s="233"/>
      <c r="FL146" s="233"/>
      <c r="FM146" s="233"/>
      <c r="FN146" s="233"/>
      <c r="FO146" s="233"/>
      <c r="FP146" s="233"/>
      <c r="FQ146" s="233"/>
      <c r="FR146" s="233"/>
      <c r="FS146" s="233"/>
      <c r="FT146" s="233"/>
      <c r="FU146" s="233"/>
      <c r="FV146" s="233"/>
      <c r="FW146" s="233"/>
      <c r="FX146" s="233"/>
      <c r="FY146" s="233"/>
      <c r="FZ146" s="233"/>
      <c r="GA146" s="233"/>
      <c r="GB146" s="233"/>
      <c r="GC146" s="233"/>
      <c r="GD146" s="233"/>
      <c r="GE146" s="233"/>
      <c r="GF146" s="233"/>
      <c r="GG146" s="233"/>
      <c r="GH146" s="233"/>
      <c r="GI146" s="233"/>
      <c r="GJ146" s="233"/>
      <c r="GK146" s="233"/>
      <c r="GL146" s="233"/>
      <c r="GM146" s="233"/>
      <c r="GN146" s="233"/>
      <c r="GO146" s="233"/>
      <c r="GP146" s="233"/>
      <c r="GQ146" s="233"/>
      <c r="GR146" s="233"/>
      <c r="GS146" s="233"/>
      <c r="GT146" s="233"/>
      <c r="GU146" s="233"/>
      <c r="GV146" s="233"/>
      <c r="GW146" s="233"/>
      <c r="GX146" s="233"/>
      <c r="GY146" s="233"/>
      <c r="GZ146" s="233"/>
      <c r="HA146" s="233"/>
      <c r="HB146" s="233"/>
      <c r="HC146" s="233"/>
      <c r="HD146" s="233"/>
      <c r="HE146" s="233"/>
      <c r="HF146" s="233"/>
      <c r="HG146" s="233"/>
      <c r="HH146" s="233"/>
      <c r="HI146" s="233"/>
      <c r="HJ146" s="233"/>
      <c r="HK146" s="233"/>
      <c r="HL146" s="233"/>
      <c r="HM146" s="233"/>
      <c r="HN146" s="233"/>
      <c r="HO146" s="233"/>
      <c r="HP146" s="233"/>
      <c r="HQ146" s="233"/>
      <c r="HR146" s="233"/>
      <c r="HS146" s="233"/>
      <c r="HT146" s="233"/>
      <c r="HU146" s="233"/>
      <c r="HV146" s="233"/>
      <c r="HW146" s="233"/>
      <c r="HX146" s="233"/>
      <c r="HY146" s="233"/>
      <c r="HZ146" s="233"/>
      <c r="IA146" s="233"/>
      <c r="IB146" s="233"/>
      <c r="IC146" s="233"/>
      <c r="ID146" s="233"/>
      <c r="IE146" s="233"/>
      <c r="IF146" s="233"/>
      <c r="IG146" s="233"/>
      <c r="IH146" s="233"/>
      <c r="II146" s="233"/>
      <c r="IJ146" s="233"/>
      <c r="IK146" s="233"/>
      <c r="IL146" s="233"/>
      <c r="IM146" s="233"/>
      <c r="IN146" s="233"/>
      <c r="IO146" s="233"/>
      <c r="IP146" s="233"/>
      <c r="IQ146" s="233"/>
      <c r="IR146" s="233"/>
      <c r="IS146" s="233"/>
      <c r="IT146" s="233"/>
      <c r="IU146" s="233"/>
      <c r="IV146" s="233"/>
      <c r="IW146" s="233"/>
      <c r="IX146" s="233"/>
      <c r="IY146" s="233"/>
      <c r="IZ146" s="233"/>
      <c r="JA146" s="233"/>
      <c r="JB146" s="233"/>
      <c r="JC146" s="233"/>
      <c r="JD146" s="233"/>
      <c r="JE146" s="233"/>
      <c r="JF146" s="233"/>
      <c r="JG146" s="233"/>
      <c r="JH146" s="233"/>
      <c r="JI146" s="233"/>
      <c r="JJ146" s="233"/>
      <c r="JK146" s="233"/>
      <c r="JL146" s="233"/>
      <c r="JM146" s="233"/>
      <c r="JN146" s="233"/>
      <c r="JO146" s="233"/>
      <c r="JP146" s="233"/>
      <c r="JQ146" s="233"/>
      <c r="JR146" s="233"/>
      <c r="JS146" s="233"/>
      <c r="JT146" s="233"/>
      <c r="JU146" s="233"/>
      <c r="JV146" s="233"/>
      <c r="JW146" s="233"/>
      <c r="JX146" s="233"/>
      <c r="JY146" s="233"/>
      <c r="JZ146" s="233"/>
      <c r="KA146" s="233"/>
      <c r="KB146" s="233"/>
      <c r="KC146" s="233"/>
      <c r="KD146" s="233"/>
      <c r="KE146" s="233"/>
      <c r="KF146" s="233"/>
      <c r="KG146" s="233"/>
      <c r="KH146" s="233"/>
      <c r="KI146" s="233"/>
      <c r="KJ146" s="233"/>
      <c r="KK146" s="233"/>
      <c r="KL146" s="233"/>
      <c r="KM146" s="233"/>
      <c r="KN146" s="233"/>
      <c r="KO146" s="233"/>
      <c r="KP146" s="233"/>
      <c r="KQ146" s="233"/>
      <c r="KR146" s="233"/>
      <c r="KS146" s="233"/>
      <c r="KT146" s="233"/>
      <c r="KU146" s="233"/>
      <c r="KV146" s="233"/>
      <c r="KW146" s="233"/>
      <c r="KX146" s="233"/>
      <c r="KY146" s="233"/>
      <c r="KZ146" s="233"/>
      <c r="LA146" s="233"/>
      <c r="LB146" s="233"/>
      <c r="LC146" s="233"/>
      <c r="LD146" s="233"/>
      <c r="LE146" s="233"/>
      <c r="LF146" s="233"/>
      <c r="LG146" s="233"/>
      <c r="LH146" s="233"/>
      <c r="LI146" s="233"/>
      <c r="LJ146" s="233"/>
      <c r="LK146" s="233"/>
      <c r="LL146" s="233"/>
      <c r="LM146" s="233"/>
      <c r="LN146" s="233"/>
      <c r="LO146" s="233"/>
      <c r="LP146" s="233"/>
      <c r="LQ146" s="233"/>
      <c r="LR146" s="233"/>
      <c r="LS146" s="233"/>
      <c r="LT146" s="233"/>
      <c r="LU146" s="233"/>
      <c r="LV146" s="233"/>
      <c r="LW146" s="233"/>
      <c r="LX146" s="233"/>
      <c r="LY146" s="233"/>
      <c r="LZ146" s="233"/>
      <c r="MA146" s="233"/>
      <c r="MB146" s="233"/>
      <c r="MC146" s="233"/>
      <c r="MD146" s="233"/>
      <c r="ME146" s="233"/>
      <c r="MF146" s="233"/>
      <c r="MG146" s="233"/>
      <c r="MH146" s="233"/>
      <c r="MI146" s="233"/>
      <c r="MJ146" s="233"/>
      <c r="MK146" s="233"/>
      <c r="ML146" s="233"/>
      <c r="MM146" s="233"/>
      <c r="MN146" s="233"/>
      <c r="MO146" s="233"/>
      <c r="MP146" s="233"/>
      <c r="MQ146" s="233"/>
      <c r="MR146" s="233"/>
      <c r="MS146" s="233"/>
      <c r="MT146" s="233"/>
      <c r="MU146" s="233"/>
      <c r="MV146" s="233"/>
      <c r="MW146" s="233"/>
      <c r="MX146" s="233"/>
      <c r="MY146" s="233"/>
      <c r="MZ146" s="233"/>
      <c r="NA146" s="233"/>
      <c r="NB146" s="233"/>
      <c r="NC146" s="233"/>
      <c r="ND146" s="233"/>
      <c r="NE146" s="233"/>
      <c r="NF146" s="233"/>
      <c r="NG146" s="233"/>
      <c r="NH146" s="233"/>
      <c r="NI146" s="233"/>
      <c r="NJ146" s="233"/>
      <c r="NK146" s="233"/>
      <c r="NL146" s="233"/>
      <c r="NM146" s="233"/>
      <c r="NN146" s="233"/>
      <c r="NO146" s="233"/>
      <c r="NP146" s="233"/>
      <c r="NQ146" s="233"/>
      <c r="NR146" s="233"/>
      <c r="NS146" s="233"/>
      <c r="NT146" s="233"/>
      <c r="NU146" s="233"/>
      <c r="NV146" s="233"/>
      <c r="NW146" s="233"/>
      <c r="NX146" s="233"/>
      <c r="NY146" s="233"/>
      <c r="NZ146" s="233"/>
      <c r="OA146" s="233"/>
      <c r="OB146" s="233"/>
      <c r="OC146" s="233"/>
      <c r="OD146" s="233"/>
      <c r="OE146" s="233"/>
      <c r="OF146" s="233"/>
      <c r="OG146" s="233"/>
      <c r="OH146" s="233"/>
      <c r="OI146" s="233"/>
      <c r="OJ146" s="233"/>
      <c r="OK146" s="233"/>
      <c r="OL146" s="233"/>
      <c r="OM146" s="233"/>
      <c r="ON146" s="233"/>
      <c r="OO146" s="233"/>
      <c r="OP146" s="233"/>
      <c r="OQ146" s="233"/>
      <c r="OR146" s="233"/>
      <c r="OS146" s="233"/>
      <c r="OT146" s="233"/>
      <c r="OU146" s="233"/>
      <c r="OV146" s="233"/>
      <c r="OW146" s="233"/>
      <c r="OX146" s="233"/>
      <c r="OY146" s="233"/>
      <c r="OZ146" s="233"/>
      <c r="PA146" s="233"/>
      <c r="PB146" s="233"/>
      <c r="PC146" s="233"/>
      <c r="PD146" s="233"/>
      <c r="PE146" s="233"/>
      <c r="PF146" s="233"/>
      <c r="PG146" s="233"/>
      <c r="PH146" s="233"/>
      <c r="PI146" s="233"/>
      <c r="PJ146" s="233"/>
      <c r="PK146" s="233"/>
      <c r="PL146" s="233"/>
      <c r="PM146" s="233"/>
      <c r="PN146" s="233"/>
      <c r="PO146" s="233"/>
      <c r="PP146" s="233"/>
      <c r="PQ146" s="233"/>
      <c r="PR146" s="233"/>
      <c r="PS146" s="233"/>
      <c r="PT146" s="233"/>
      <c r="PU146" s="233"/>
      <c r="PV146" s="233"/>
      <c r="PW146" s="233"/>
      <c r="PX146" s="233"/>
      <c r="PY146" s="233"/>
      <c r="PZ146" s="233"/>
      <c r="QA146" s="233"/>
      <c r="QB146" s="233"/>
      <c r="QC146" s="233"/>
      <c r="QD146" s="233"/>
      <c r="QE146" s="233"/>
      <c r="QF146" s="233"/>
      <c r="QG146" s="233"/>
      <c r="QH146" s="233"/>
      <c r="QI146" s="233"/>
      <c r="QJ146" s="233"/>
      <c r="QK146" s="233"/>
      <c r="QL146" s="233"/>
      <c r="QM146" s="233"/>
      <c r="QN146" s="233"/>
      <c r="QO146" s="233"/>
      <c r="QP146" s="233"/>
      <c r="QQ146" s="233"/>
      <c r="QR146" s="233"/>
      <c r="QS146" s="233"/>
      <c r="QT146" s="233"/>
      <c r="QU146" s="233"/>
      <c r="QV146" s="233"/>
      <c r="QW146" s="233"/>
      <c r="QX146" s="233"/>
      <c r="QY146" s="233"/>
      <c r="QZ146" s="233"/>
      <c r="RA146" s="233"/>
      <c r="RB146" s="233"/>
      <c r="RC146" s="233"/>
      <c r="RD146" s="233"/>
      <c r="RE146" s="233"/>
      <c r="RF146" s="233"/>
      <c r="RG146" s="233"/>
      <c r="RH146" s="233"/>
      <c r="RI146" s="233"/>
      <c r="RJ146" s="233"/>
      <c r="RK146" s="233"/>
      <c r="RL146" s="233"/>
      <c r="RM146" s="233"/>
      <c r="RN146" s="233"/>
      <c r="RO146" s="233"/>
      <c r="RP146" s="233"/>
      <c r="RQ146" s="233"/>
      <c r="RR146" s="233"/>
      <c r="RS146" s="233"/>
      <c r="RT146" s="233"/>
      <c r="RU146" s="233"/>
      <c r="RV146" s="233"/>
      <c r="RW146" s="233"/>
      <c r="RX146" s="233"/>
      <c r="RY146" s="233"/>
      <c r="RZ146" s="233"/>
      <c r="SA146" s="233"/>
      <c r="SB146" s="233"/>
      <c r="SC146" s="233"/>
      <c r="SD146" s="233"/>
      <c r="SE146" s="233"/>
      <c r="SF146" s="233"/>
      <c r="SG146" s="233"/>
      <c r="SH146" s="233"/>
      <c r="SI146" s="233"/>
      <c r="SJ146" s="233"/>
      <c r="SK146" s="233"/>
      <c r="SL146" s="233"/>
      <c r="SM146" s="233"/>
      <c r="SN146" s="233"/>
      <c r="SO146" s="233"/>
      <c r="SP146" s="233"/>
      <c r="SQ146" s="233"/>
      <c r="SR146" s="233"/>
      <c r="SS146" s="233"/>
      <c r="ST146" s="233"/>
      <c r="SU146" s="233"/>
      <c r="SV146" s="233"/>
      <c r="SW146" s="233"/>
      <c r="SX146" s="233"/>
      <c r="SY146" s="233"/>
      <c r="SZ146" s="233"/>
      <c r="TA146" s="233"/>
      <c r="TB146" s="233"/>
      <c r="TC146" s="233"/>
      <c r="TD146" s="233"/>
      <c r="TE146" s="233"/>
      <c r="TF146" s="233"/>
      <c r="TG146" s="233"/>
      <c r="TH146" s="233"/>
      <c r="TI146" s="233"/>
      <c r="TJ146" s="233"/>
      <c r="TK146" s="233"/>
      <c r="TL146" s="233"/>
      <c r="TM146" s="233"/>
      <c r="TN146" s="233"/>
      <c r="TO146" s="233"/>
      <c r="TP146" s="233"/>
      <c r="TQ146" s="233"/>
      <c r="TR146" s="233"/>
      <c r="TS146" s="233"/>
      <c r="TT146" s="233"/>
      <c r="TU146" s="233"/>
      <c r="TV146" s="233"/>
      <c r="TW146" s="233"/>
      <c r="TX146" s="233"/>
      <c r="TY146" s="233"/>
      <c r="TZ146" s="233"/>
      <c r="UA146" s="233"/>
      <c r="UB146" s="233"/>
      <c r="UC146" s="233"/>
      <c r="UD146" s="233"/>
      <c r="UE146" s="233"/>
      <c r="UF146" s="233"/>
      <c r="UG146" s="233"/>
      <c r="UH146" s="233"/>
      <c r="UI146" s="233"/>
      <c r="UJ146" s="233"/>
      <c r="UK146" s="233"/>
      <c r="UL146" s="233"/>
      <c r="UM146" s="233"/>
      <c r="UN146" s="233"/>
      <c r="UO146" s="233"/>
      <c r="UP146" s="233"/>
      <c r="UQ146" s="233"/>
      <c r="UR146" s="233"/>
      <c r="US146" s="233"/>
      <c r="UT146" s="233"/>
      <c r="UU146" s="233"/>
      <c r="UV146" s="233"/>
      <c r="UW146" s="233"/>
      <c r="UX146" s="233"/>
      <c r="UY146" s="233"/>
      <c r="UZ146" s="233"/>
      <c r="VA146" s="233"/>
      <c r="VB146" s="233"/>
      <c r="VC146" s="233"/>
      <c r="VD146" s="233"/>
      <c r="VE146" s="233"/>
      <c r="VF146" s="233"/>
      <c r="VG146" s="233"/>
      <c r="VH146" s="233"/>
      <c r="VI146" s="233"/>
      <c r="VJ146" s="233"/>
      <c r="VK146" s="233"/>
      <c r="VL146" s="233"/>
      <c r="VM146" s="233"/>
      <c r="VN146" s="233"/>
      <c r="VO146" s="233"/>
      <c r="VP146" s="233"/>
      <c r="VQ146" s="233"/>
      <c r="VR146" s="233"/>
      <c r="VS146" s="233"/>
      <c r="VT146" s="233"/>
      <c r="VU146" s="233"/>
      <c r="VV146" s="233"/>
      <c r="VW146" s="233"/>
      <c r="VX146" s="233"/>
      <c r="VY146" s="233"/>
      <c r="VZ146" s="233"/>
      <c r="WA146" s="233"/>
      <c r="WB146" s="233"/>
      <c r="WC146" s="233"/>
      <c r="WD146" s="233"/>
      <c r="WE146" s="233"/>
      <c r="WF146" s="233"/>
      <c r="WG146" s="233"/>
      <c r="WH146" s="233"/>
      <c r="WI146" s="233"/>
      <c r="WJ146" s="233"/>
      <c r="WK146" s="233"/>
      <c r="WL146" s="233"/>
      <c r="WM146" s="233"/>
      <c r="WN146" s="233"/>
      <c r="WO146" s="233"/>
      <c r="WP146" s="233"/>
      <c r="WQ146" s="233"/>
      <c r="WR146" s="233"/>
      <c r="WS146" s="233"/>
      <c r="WT146" s="233"/>
      <c r="WU146" s="233"/>
      <c r="WV146" s="233"/>
      <c r="WW146" s="233"/>
      <c r="WX146" s="233"/>
      <c r="WY146" s="233"/>
      <c r="WZ146" s="233"/>
      <c r="XA146" s="233"/>
      <c r="XB146" s="233"/>
      <c r="XC146" s="233"/>
      <c r="XD146" s="233"/>
      <c r="XE146" s="233"/>
      <c r="XF146" s="233"/>
      <c r="XG146" s="233"/>
      <c r="XH146" s="233"/>
      <c r="XI146" s="233"/>
      <c r="XJ146" s="233"/>
      <c r="XK146" s="233"/>
      <c r="XL146" s="233"/>
      <c r="XM146" s="233"/>
      <c r="XN146" s="233"/>
      <c r="XO146" s="233"/>
      <c r="XP146" s="233"/>
      <c r="XQ146" s="233"/>
      <c r="XR146" s="233"/>
      <c r="XS146" s="233"/>
      <c r="XT146" s="233"/>
      <c r="XU146" s="233"/>
      <c r="XV146" s="233"/>
      <c r="XW146" s="233"/>
      <c r="XX146" s="233"/>
      <c r="XY146" s="233"/>
      <c r="XZ146" s="233"/>
      <c r="YA146" s="233"/>
      <c r="YB146" s="233"/>
      <c r="YC146" s="233"/>
      <c r="YD146" s="233"/>
      <c r="YE146" s="233"/>
      <c r="YF146" s="233"/>
      <c r="YG146" s="233"/>
      <c r="YH146" s="233"/>
      <c r="YI146" s="233"/>
      <c r="YJ146" s="233"/>
      <c r="YK146" s="233"/>
      <c r="YL146" s="233"/>
      <c r="YM146" s="233"/>
      <c r="YN146" s="233"/>
      <c r="YO146" s="233"/>
      <c r="YP146" s="233"/>
      <c r="YQ146" s="233"/>
      <c r="YR146" s="233"/>
      <c r="YS146" s="233"/>
      <c r="YT146" s="233"/>
      <c r="YU146" s="233"/>
      <c r="YV146" s="233"/>
      <c r="YW146" s="233"/>
      <c r="YX146" s="233"/>
      <c r="YY146" s="233"/>
      <c r="YZ146" s="233"/>
      <c r="ZA146" s="233"/>
      <c r="ZB146" s="233"/>
      <c r="ZC146" s="233"/>
      <c r="ZD146" s="233"/>
      <c r="ZE146" s="233"/>
      <c r="ZF146" s="233"/>
      <c r="ZG146" s="233"/>
      <c r="ZH146" s="233"/>
      <c r="ZI146" s="233"/>
      <c r="ZJ146" s="233"/>
      <c r="ZK146" s="233"/>
      <c r="ZL146" s="233"/>
      <c r="ZM146" s="233"/>
      <c r="ZN146" s="233"/>
      <c r="ZO146" s="233"/>
      <c r="ZP146" s="233"/>
      <c r="ZQ146" s="233"/>
      <c r="ZR146" s="233"/>
      <c r="ZS146" s="233"/>
      <c r="ZT146" s="233"/>
      <c r="ZU146" s="233"/>
      <c r="ZV146" s="233"/>
      <c r="ZW146" s="233"/>
      <c r="ZX146" s="233"/>
      <c r="ZY146" s="233"/>
      <c r="ZZ146" s="233"/>
      <c r="AAA146" s="233"/>
      <c r="AAB146" s="233"/>
      <c r="AAC146" s="233"/>
      <c r="AAD146" s="233"/>
      <c r="AAE146" s="233"/>
      <c r="AAF146" s="233"/>
      <c r="AAG146" s="233"/>
      <c r="AAH146" s="233"/>
      <c r="AAI146" s="233"/>
      <c r="AAJ146" s="233"/>
      <c r="AAK146" s="233"/>
      <c r="AAL146" s="233"/>
      <c r="AAM146" s="233"/>
      <c r="AAN146" s="233"/>
      <c r="AAO146" s="233"/>
      <c r="AAP146" s="233"/>
      <c r="AAQ146" s="233"/>
      <c r="AAR146" s="233"/>
      <c r="AAS146" s="233"/>
      <c r="AAT146" s="233"/>
      <c r="AAU146" s="233"/>
      <c r="AAV146" s="233"/>
      <c r="AAW146" s="233"/>
      <c r="AAX146" s="233"/>
      <c r="AAY146" s="233"/>
      <c r="AAZ146" s="233"/>
      <c r="ABA146" s="233"/>
      <c r="ABB146" s="233"/>
      <c r="ABC146" s="233"/>
      <c r="ABD146" s="233"/>
      <c r="ABE146" s="233"/>
      <c r="ABF146" s="233"/>
      <c r="ABG146" s="233"/>
      <c r="ABH146" s="233"/>
      <c r="ABI146" s="233"/>
      <c r="ABJ146" s="233"/>
      <c r="ABK146" s="233"/>
      <c r="ABL146" s="233"/>
      <c r="ABM146" s="233"/>
      <c r="ABN146" s="233"/>
      <c r="ABO146" s="233"/>
      <c r="ABP146" s="233"/>
      <c r="ABQ146" s="233"/>
      <c r="ABR146" s="233"/>
      <c r="ABS146" s="233"/>
      <c r="ABT146" s="233"/>
      <c r="ABU146" s="233"/>
      <c r="ABV146" s="233"/>
      <c r="ABW146" s="233"/>
      <c r="ABX146" s="233"/>
      <c r="ABY146" s="233"/>
      <c r="ABZ146" s="233"/>
      <c r="ACA146" s="233"/>
      <c r="ACB146" s="233"/>
      <c r="ACC146" s="233"/>
      <c r="ACD146" s="233"/>
      <c r="ACE146" s="233"/>
      <c r="ACF146" s="233"/>
      <c r="ACG146" s="233"/>
      <c r="ACH146" s="233"/>
      <c r="ACI146" s="233"/>
      <c r="ACJ146" s="233"/>
      <c r="ACK146" s="233"/>
      <c r="ACL146" s="233"/>
      <c r="ACM146" s="233"/>
      <c r="ACN146" s="233"/>
      <c r="ACO146" s="233"/>
      <c r="ACP146" s="233"/>
      <c r="ACQ146" s="233"/>
      <c r="ACR146" s="233"/>
      <c r="ACS146" s="233"/>
      <c r="ACT146" s="233"/>
      <c r="ACU146" s="233"/>
      <c r="ACV146" s="233"/>
      <c r="ACW146" s="233"/>
      <c r="ACX146" s="233"/>
      <c r="ACY146" s="233"/>
      <c r="ACZ146" s="233"/>
      <c r="ADA146" s="233"/>
      <c r="ADB146" s="233"/>
      <c r="ADC146" s="233"/>
      <c r="ADD146" s="233"/>
      <c r="ADE146" s="233"/>
      <c r="ADF146" s="233"/>
      <c r="ADG146" s="233"/>
      <c r="ADH146" s="233"/>
      <c r="ADI146" s="233"/>
      <c r="ADJ146" s="233"/>
      <c r="ADK146" s="233"/>
      <c r="ADL146" s="233"/>
      <c r="ADM146" s="233"/>
      <c r="ADN146" s="233"/>
      <c r="ADO146" s="233"/>
      <c r="ADP146" s="233"/>
      <c r="ADQ146" s="233"/>
      <c r="ADR146" s="233"/>
      <c r="ADS146" s="233"/>
      <c r="ADT146" s="233"/>
      <c r="ADU146" s="233"/>
      <c r="ADV146" s="233"/>
      <c r="ADW146" s="233"/>
      <c r="ADX146" s="233"/>
      <c r="ADY146" s="233"/>
      <c r="ADZ146" s="233"/>
      <c r="AEA146" s="233"/>
      <c r="AEB146" s="233"/>
      <c r="AEC146" s="233"/>
      <c r="AED146" s="233"/>
      <c r="AEE146" s="233"/>
      <c r="AEF146" s="233"/>
      <c r="AEG146" s="233"/>
      <c r="AEH146" s="233"/>
      <c r="AEI146" s="233"/>
      <c r="AEJ146" s="233"/>
      <c r="AEK146" s="233"/>
      <c r="AEL146" s="233"/>
      <c r="AEM146" s="233"/>
      <c r="AEN146" s="233"/>
      <c r="AEO146" s="233"/>
      <c r="AEP146" s="233"/>
      <c r="AEQ146" s="233"/>
      <c r="AER146" s="233"/>
      <c r="AES146" s="233"/>
      <c r="AET146" s="233"/>
      <c r="AEU146" s="233"/>
      <c r="AEV146" s="233"/>
      <c r="AEW146" s="233"/>
      <c r="AEX146" s="233"/>
      <c r="AEY146" s="233"/>
      <c r="AEZ146" s="233"/>
      <c r="AFA146" s="233"/>
      <c r="AFB146" s="233"/>
      <c r="AFC146" s="233"/>
      <c r="AFD146" s="233"/>
      <c r="AFE146" s="233"/>
      <c r="AFF146" s="233"/>
      <c r="AFG146" s="233"/>
      <c r="AFH146" s="233"/>
      <c r="AFI146" s="233"/>
      <c r="AFJ146" s="233"/>
      <c r="AFK146" s="233"/>
      <c r="AFL146" s="233"/>
      <c r="AFM146" s="233"/>
      <c r="AFN146" s="233"/>
      <c r="AFO146" s="233"/>
      <c r="AFP146" s="233"/>
      <c r="AFQ146" s="233"/>
      <c r="AFR146" s="233"/>
      <c r="AFS146" s="233"/>
      <c r="AFT146" s="233"/>
      <c r="AFU146" s="233"/>
      <c r="AFV146" s="233"/>
      <c r="AFW146" s="233"/>
      <c r="AFX146" s="233"/>
      <c r="AFY146" s="233"/>
      <c r="AFZ146" s="233"/>
      <c r="AGA146" s="233"/>
      <c r="AGB146" s="233"/>
      <c r="AGC146" s="233"/>
      <c r="AGD146" s="233"/>
      <c r="AGE146" s="233"/>
      <c r="AGF146" s="233"/>
      <c r="AGG146" s="233"/>
      <c r="AGH146" s="233"/>
      <c r="AGI146" s="233"/>
      <c r="AGJ146" s="233"/>
      <c r="AGK146" s="233"/>
      <c r="AGL146" s="233"/>
      <c r="AGM146" s="233"/>
      <c r="AGN146" s="233"/>
      <c r="AGO146" s="233"/>
      <c r="AGP146" s="233"/>
      <c r="AGQ146" s="233"/>
      <c r="AGR146" s="233"/>
      <c r="AGS146" s="233"/>
      <c r="AGT146" s="233"/>
      <c r="AGU146" s="233"/>
      <c r="AGV146" s="233"/>
      <c r="AGW146" s="233"/>
      <c r="AGX146" s="233"/>
      <c r="AGY146" s="233"/>
      <c r="AGZ146" s="233"/>
      <c r="AHA146" s="233"/>
      <c r="AHB146" s="233"/>
      <c r="AHC146" s="233"/>
      <c r="AHD146" s="233"/>
      <c r="AHE146" s="233"/>
      <c r="AHF146" s="233"/>
      <c r="AHG146" s="233"/>
      <c r="AHH146" s="233"/>
      <c r="AHI146" s="233"/>
      <c r="AHJ146" s="233"/>
      <c r="AHK146" s="233"/>
      <c r="AHL146" s="233"/>
      <c r="AHM146" s="233"/>
      <c r="AHN146" s="233"/>
      <c r="AHO146" s="233"/>
      <c r="AHP146" s="233"/>
      <c r="AHQ146" s="233"/>
      <c r="AHR146" s="233"/>
      <c r="AHS146" s="233"/>
      <c r="AHT146" s="233"/>
      <c r="AHU146" s="233"/>
      <c r="AHV146" s="233"/>
      <c r="AHW146" s="233"/>
      <c r="AHX146" s="233"/>
      <c r="AHY146" s="233"/>
      <c r="AHZ146" s="233"/>
      <c r="AIA146" s="233"/>
      <c r="AIB146" s="233"/>
      <c r="AIC146" s="233"/>
      <c r="AID146" s="233"/>
      <c r="AIE146" s="233"/>
      <c r="AIF146" s="233"/>
      <c r="AIG146" s="233"/>
      <c r="AIH146" s="233"/>
      <c r="AII146" s="233"/>
      <c r="AIJ146" s="233"/>
      <c r="AIK146" s="233"/>
      <c r="AIL146" s="233"/>
      <c r="AIM146" s="233"/>
      <c r="AIN146" s="233"/>
      <c r="AIO146" s="233"/>
      <c r="AIP146" s="233"/>
      <c r="AIQ146" s="233"/>
      <c r="AIR146" s="233"/>
      <c r="AIS146" s="233"/>
      <c r="AIT146" s="233"/>
      <c r="AIU146" s="233"/>
      <c r="AIV146" s="233"/>
      <c r="AIW146" s="233"/>
      <c r="AIX146" s="233"/>
      <c r="AIY146" s="233"/>
      <c r="AIZ146" s="233"/>
      <c r="AJA146" s="233"/>
      <c r="AJB146" s="233"/>
      <c r="AJC146" s="233"/>
      <c r="AJD146" s="233"/>
      <c r="AJE146" s="233"/>
      <c r="AJF146" s="233"/>
      <c r="AJG146" s="233"/>
      <c r="AJH146" s="233"/>
      <c r="AJI146" s="233"/>
      <c r="AJJ146" s="233"/>
      <c r="AJK146" s="233"/>
      <c r="AJL146" s="233"/>
      <c r="AJM146" s="233"/>
      <c r="AJN146" s="233"/>
      <c r="AJO146" s="233"/>
      <c r="AJP146" s="233"/>
      <c r="AJQ146" s="233"/>
      <c r="AJR146" s="233"/>
      <c r="AJS146" s="233"/>
      <c r="AJT146" s="233"/>
      <c r="AJU146" s="233"/>
      <c r="AJV146" s="233"/>
      <c r="AJW146" s="233"/>
      <c r="AJX146" s="233"/>
      <c r="AJY146" s="233"/>
      <c r="AJZ146" s="233"/>
      <c r="AKA146" s="233"/>
      <c r="AKB146" s="233"/>
      <c r="AKC146" s="233"/>
      <c r="AKD146" s="233"/>
      <c r="AKE146" s="233"/>
      <c r="AKF146" s="233"/>
      <c r="AKG146" s="233"/>
      <c r="AKH146" s="233"/>
      <c r="AKI146" s="233"/>
      <c r="AKJ146" s="233"/>
      <c r="AKK146" s="233"/>
      <c r="AKL146" s="233"/>
      <c r="AKM146" s="233"/>
      <c r="AKN146" s="233"/>
      <c r="AKO146" s="233"/>
      <c r="AKP146" s="233"/>
      <c r="AKQ146" s="233"/>
      <c r="AKR146" s="233"/>
      <c r="AKS146" s="233"/>
      <c r="AKT146" s="233"/>
      <c r="AKU146" s="233"/>
      <c r="AKV146" s="233"/>
      <c r="AKW146" s="233"/>
      <c r="AKX146" s="233"/>
      <c r="AKY146" s="233"/>
      <c r="AKZ146" s="233"/>
      <c r="ALA146" s="233"/>
      <c r="ALB146" s="233"/>
      <c r="ALC146" s="233"/>
      <c r="ALD146" s="233"/>
      <c r="ALE146" s="233"/>
      <c r="ALF146" s="233"/>
      <c r="ALG146" s="233"/>
      <c r="ALH146" s="233"/>
      <c r="ALI146" s="233"/>
      <c r="ALJ146" s="233"/>
      <c r="ALK146" s="233"/>
      <c r="ALL146" s="233"/>
      <c r="ALM146" s="233"/>
      <c r="ALN146" s="233"/>
      <c r="ALO146" s="233"/>
      <c r="ALP146" s="233"/>
      <c r="ALQ146" s="233"/>
      <c r="ALR146" s="233"/>
      <c r="ALS146" s="233"/>
    </row>
    <row r="147" spans="1:1007" ht="50.1" customHeight="1" thickTop="1" x14ac:dyDescent="0.2">
      <c r="A147" s="410" t="s">
        <v>21</v>
      </c>
      <c r="B147" s="410" t="s">
        <v>116</v>
      </c>
      <c r="C147" s="410" t="s">
        <v>160</v>
      </c>
      <c r="D147" s="410" t="s">
        <v>161</v>
      </c>
      <c r="E147" s="411" t="s">
        <v>119</v>
      </c>
      <c r="F147" s="316" t="s">
        <v>223</v>
      </c>
      <c r="G147" s="316" t="s">
        <v>321</v>
      </c>
      <c r="H147" s="410" t="s">
        <v>322</v>
      </c>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3"/>
      <c r="AM147" s="233"/>
      <c r="AN147" s="233"/>
      <c r="AO147" s="233"/>
      <c r="AP147" s="233"/>
      <c r="AQ147" s="233"/>
      <c r="AR147" s="233"/>
      <c r="AS147" s="233"/>
      <c r="AT147" s="233"/>
      <c r="AU147" s="233"/>
      <c r="AV147" s="233"/>
      <c r="AW147" s="233"/>
      <c r="AX147" s="233"/>
      <c r="AY147" s="233"/>
      <c r="AZ147" s="233"/>
      <c r="BA147" s="233"/>
      <c r="BB147" s="233"/>
      <c r="BC147" s="233"/>
      <c r="BD147" s="233"/>
      <c r="BE147" s="233"/>
      <c r="BF147" s="233"/>
      <c r="BG147" s="233"/>
      <c r="BH147" s="233"/>
      <c r="BI147" s="233"/>
      <c r="BJ147" s="233"/>
      <c r="BK147" s="233"/>
      <c r="BL147" s="233"/>
      <c r="BM147" s="233"/>
      <c r="BN147" s="233"/>
      <c r="BO147" s="233"/>
      <c r="BP147" s="233"/>
      <c r="BQ147" s="233"/>
      <c r="BR147" s="233"/>
      <c r="BS147" s="233"/>
      <c r="BT147" s="233"/>
      <c r="BU147" s="233"/>
      <c r="BV147" s="233"/>
      <c r="BW147" s="233"/>
      <c r="BX147" s="233"/>
      <c r="BY147" s="233"/>
      <c r="BZ147" s="233"/>
      <c r="CA147" s="233"/>
      <c r="CB147" s="233"/>
      <c r="CC147" s="233"/>
      <c r="CD147" s="233"/>
      <c r="CE147" s="233"/>
      <c r="CF147" s="233"/>
      <c r="CG147" s="233"/>
      <c r="CH147" s="233"/>
      <c r="CI147" s="233"/>
      <c r="CJ147" s="233"/>
      <c r="CK147" s="233"/>
      <c r="CL147" s="233"/>
      <c r="CM147" s="233"/>
      <c r="CN147" s="233"/>
      <c r="CO147" s="233"/>
      <c r="CP147" s="233"/>
      <c r="CQ147" s="233"/>
      <c r="CR147" s="233"/>
      <c r="CS147" s="233"/>
      <c r="CT147" s="233"/>
      <c r="CU147" s="233"/>
      <c r="CV147" s="233"/>
      <c r="CW147" s="233"/>
      <c r="CX147" s="233"/>
      <c r="CY147" s="233"/>
      <c r="CZ147" s="233"/>
      <c r="DA147" s="233"/>
      <c r="DB147" s="233"/>
      <c r="DC147" s="233"/>
      <c r="DD147" s="233"/>
      <c r="DE147" s="233"/>
      <c r="DF147" s="233"/>
      <c r="DG147" s="233"/>
      <c r="DH147" s="233"/>
      <c r="DI147" s="233"/>
      <c r="DJ147" s="233"/>
      <c r="DK147" s="233"/>
      <c r="DL147" s="233"/>
      <c r="DM147" s="233"/>
      <c r="DN147" s="233"/>
      <c r="DO147" s="233"/>
      <c r="DP147" s="233"/>
      <c r="DQ147" s="233"/>
      <c r="DR147" s="233"/>
      <c r="DS147" s="233"/>
      <c r="DT147" s="233"/>
      <c r="DU147" s="233"/>
      <c r="DV147" s="233"/>
      <c r="DW147" s="233"/>
      <c r="DX147" s="233"/>
      <c r="DY147" s="233"/>
      <c r="DZ147" s="233"/>
      <c r="EA147" s="233"/>
      <c r="EB147" s="233"/>
      <c r="EC147" s="233"/>
      <c r="ED147" s="233"/>
      <c r="EE147" s="233"/>
      <c r="EF147" s="233"/>
      <c r="EG147" s="233"/>
      <c r="EH147" s="233"/>
      <c r="EI147" s="233"/>
      <c r="EJ147" s="233"/>
      <c r="EK147" s="233"/>
      <c r="EL147" s="233"/>
      <c r="EM147" s="233"/>
      <c r="EN147" s="233"/>
      <c r="EO147" s="233"/>
      <c r="EP147" s="233"/>
      <c r="EQ147" s="233"/>
      <c r="ER147" s="233"/>
      <c r="ES147" s="233"/>
      <c r="ET147" s="233"/>
      <c r="EU147" s="233"/>
      <c r="EV147" s="233"/>
      <c r="EW147" s="233"/>
      <c r="EX147" s="233"/>
      <c r="EY147" s="233"/>
      <c r="EZ147" s="233"/>
      <c r="FA147" s="233"/>
      <c r="FB147" s="233"/>
      <c r="FC147" s="233"/>
      <c r="FD147" s="233"/>
      <c r="FE147" s="233"/>
      <c r="FF147" s="233"/>
      <c r="FG147" s="233"/>
      <c r="FH147" s="233"/>
      <c r="FI147" s="233"/>
      <c r="FJ147" s="233"/>
      <c r="FK147" s="233"/>
      <c r="FL147" s="233"/>
      <c r="FM147" s="233"/>
      <c r="FN147" s="233"/>
      <c r="FO147" s="233"/>
      <c r="FP147" s="233"/>
      <c r="FQ147" s="233"/>
      <c r="FR147" s="233"/>
      <c r="FS147" s="233"/>
      <c r="FT147" s="233"/>
      <c r="FU147" s="233"/>
      <c r="FV147" s="233"/>
      <c r="FW147" s="233"/>
      <c r="FX147" s="233"/>
      <c r="FY147" s="233"/>
      <c r="FZ147" s="233"/>
      <c r="GA147" s="233"/>
      <c r="GB147" s="233"/>
      <c r="GC147" s="233"/>
      <c r="GD147" s="233"/>
      <c r="GE147" s="233"/>
      <c r="GF147" s="233"/>
      <c r="GG147" s="233"/>
      <c r="GH147" s="233"/>
      <c r="GI147" s="233"/>
      <c r="GJ147" s="233"/>
      <c r="GK147" s="233"/>
      <c r="GL147" s="233"/>
      <c r="GM147" s="233"/>
      <c r="GN147" s="233"/>
      <c r="GO147" s="233"/>
      <c r="GP147" s="233"/>
      <c r="GQ147" s="233"/>
      <c r="GR147" s="233"/>
      <c r="GS147" s="233"/>
      <c r="GT147" s="233"/>
      <c r="GU147" s="233"/>
      <c r="GV147" s="233"/>
      <c r="GW147" s="233"/>
      <c r="GX147" s="233"/>
      <c r="GY147" s="233"/>
      <c r="GZ147" s="233"/>
      <c r="HA147" s="233"/>
      <c r="HB147" s="233"/>
      <c r="HC147" s="233"/>
      <c r="HD147" s="233"/>
      <c r="HE147" s="233"/>
      <c r="HF147" s="233"/>
      <c r="HG147" s="233"/>
      <c r="HH147" s="233"/>
      <c r="HI147" s="233"/>
      <c r="HJ147" s="233"/>
      <c r="HK147" s="233"/>
      <c r="HL147" s="233"/>
      <c r="HM147" s="233"/>
      <c r="HN147" s="233"/>
      <c r="HO147" s="233"/>
      <c r="HP147" s="233"/>
      <c r="HQ147" s="233"/>
      <c r="HR147" s="233"/>
      <c r="HS147" s="233"/>
      <c r="HT147" s="233"/>
      <c r="HU147" s="233"/>
      <c r="HV147" s="233"/>
      <c r="HW147" s="233"/>
      <c r="HX147" s="233"/>
      <c r="HY147" s="233"/>
      <c r="HZ147" s="233"/>
      <c r="IA147" s="233"/>
      <c r="IB147" s="233"/>
      <c r="IC147" s="233"/>
      <c r="ID147" s="233"/>
      <c r="IE147" s="233"/>
      <c r="IF147" s="233"/>
      <c r="IG147" s="233"/>
      <c r="IH147" s="233"/>
      <c r="II147" s="233"/>
      <c r="IJ147" s="233"/>
      <c r="IK147" s="233"/>
      <c r="IL147" s="233"/>
      <c r="IM147" s="233"/>
      <c r="IN147" s="233"/>
      <c r="IO147" s="233"/>
      <c r="IP147" s="233"/>
      <c r="IQ147" s="233"/>
      <c r="IR147" s="233"/>
      <c r="IS147" s="233"/>
      <c r="IT147" s="233"/>
      <c r="IU147" s="233"/>
      <c r="IV147" s="233"/>
      <c r="IW147" s="233"/>
      <c r="IX147" s="233"/>
      <c r="IY147" s="233"/>
      <c r="IZ147" s="233"/>
      <c r="JA147" s="233"/>
      <c r="JB147" s="233"/>
      <c r="JC147" s="233"/>
      <c r="JD147" s="233"/>
      <c r="JE147" s="233"/>
      <c r="JF147" s="233"/>
      <c r="JG147" s="233"/>
      <c r="JH147" s="233"/>
      <c r="JI147" s="233"/>
      <c r="JJ147" s="233"/>
      <c r="JK147" s="233"/>
      <c r="JL147" s="233"/>
      <c r="JM147" s="233"/>
      <c r="JN147" s="233"/>
      <c r="JO147" s="233"/>
      <c r="JP147" s="233"/>
      <c r="JQ147" s="233"/>
      <c r="JR147" s="233"/>
      <c r="JS147" s="233"/>
      <c r="JT147" s="233"/>
      <c r="JU147" s="233"/>
      <c r="JV147" s="233"/>
      <c r="JW147" s="233"/>
      <c r="JX147" s="233"/>
      <c r="JY147" s="233"/>
      <c r="JZ147" s="233"/>
      <c r="KA147" s="233"/>
      <c r="KB147" s="233"/>
      <c r="KC147" s="233"/>
      <c r="KD147" s="233"/>
      <c r="KE147" s="233"/>
      <c r="KF147" s="233"/>
      <c r="KG147" s="233"/>
      <c r="KH147" s="233"/>
      <c r="KI147" s="233"/>
      <c r="KJ147" s="233"/>
      <c r="KK147" s="233"/>
      <c r="KL147" s="233"/>
      <c r="KM147" s="233"/>
      <c r="KN147" s="233"/>
      <c r="KO147" s="233"/>
      <c r="KP147" s="233"/>
      <c r="KQ147" s="233"/>
      <c r="KR147" s="233"/>
      <c r="KS147" s="233"/>
      <c r="KT147" s="233"/>
      <c r="KU147" s="233"/>
      <c r="KV147" s="233"/>
      <c r="KW147" s="233"/>
      <c r="KX147" s="233"/>
      <c r="KY147" s="233"/>
      <c r="KZ147" s="233"/>
      <c r="LA147" s="233"/>
      <c r="LB147" s="233"/>
      <c r="LC147" s="233"/>
      <c r="LD147" s="233"/>
      <c r="LE147" s="233"/>
      <c r="LF147" s="233"/>
      <c r="LG147" s="233"/>
      <c r="LH147" s="233"/>
      <c r="LI147" s="233"/>
      <c r="LJ147" s="233"/>
      <c r="LK147" s="233"/>
      <c r="LL147" s="233"/>
      <c r="LM147" s="233"/>
      <c r="LN147" s="233"/>
      <c r="LO147" s="233"/>
      <c r="LP147" s="233"/>
      <c r="LQ147" s="233"/>
      <c r="LR147" s="233"/>
      <c r="LS147" s="233"/>
      <c r="LT147" s="233"/>
      <c r="LU147" s="233"/>
      <c r="LV147" s="233"/>
      <c r="LW147" s="233"/>
      <c r="LX147" s="233"/>
      <c r="LY147" s="233"/>
      <c r="LZ147" s="233"/>
      <c r="MA147" s="233"/>
      <c r="MB147" s="233"/>
      <c r="MC147" s="233"/>
      <c r="MD147" s="233"/>
      <c r="ME147" s="233"/>
      <c r="MF147" s="233"/>
      <c r="MG147" s="233"/>
      <c r="MH147" s="233"/>
      <c r="MI147" s="233"/>
      <c r="MJ147" s="233"/>
      <c r="MK147" s="233"/>
      <c r="ML147" s="233"/>
      <c r="MM147" s="233"/>
      <c r="MN147" s="233"/>
      <c r="MO147" s="233"/>
      <c r="MP147" s="233"/>
      <c r="MQ147" s="233"/>
      <c r="MR147" s="233"/>
      <c r="MS147" s="233"/>
      <c r="MT147" s="233"/>
      <c r="MU147" s="233"/>
      <c r="MV147" s="233"/>
      <c r="MW147" s="233"/>
      <c r="MX147" s="233"/>
      <c r="MY147" s="233"/>
      <c r="MZ147" s="233"/>
      <c r="NA147" s="233"/>
      <c r="NB147" s="233"/>
      <c r="NC147" s="233"/>
      <c r="ND147" s="233"/>
      <c r="NE147" s="233"/>
      <c r="NF147" s="233"/>
      <c r="NG147" s="233"/>
      <c r="NH147" s="233"/>
      <c r="NI147" s="233"/>
      <c r="NJ147" s="233"/>
      <c r="NK147" s="233"/>
      <c r="NL147" s="233"/>
      <c r="NM147" s="233"/>
      <c r="NN147" s="233"/>
      <c r="NO147" s="233"/>
      <c r="NP147" s="233"/>
      <c r="NQ147" s="233"/>
      <c r="NR147" s="233"/>
      <c r="NS147" s="233"/>
      <c r="NT147" s="233"/>
      <c r="NU147" s="233"/>
      <c r="NV147" s="233"/>
      <c r="NW147" s="233"/>
      <c r="NX147" s="233"/>
      <c r="NY147" s="233"/>
      <c r="NZ147" s="233"/>
      <c r="OA147" s="233"/>
      <c r="OB147" s="233"/>
      <c r="OC147" s="233"/>
      <c r="OD147" s="233"/>
      <c r="OE147" s="233"/>
      <c r="OF147" s="233"/>
      <c r="OG147" s="233"/>
      <c r="OH147" s="233"/>
      <c r="OI147" s="233"/>
      <c r="OJ147" s="233"/>
      <c r="OK147" s="233"/>
      <c r="OL147" s="233"/>
      <c r="OM147" s="233"/>
      <c r="ON147" s="233"/>
      <c r="OO147" s="233"/>
      <c r="OP147" s="233"/>
      <c r="OQ147" s="233"/>
      <c r="OR147" s="233"/>
      <c r="OS147" s="233"/>
      <c r="OT147" s="233"/>
      <c r="OU147" s="233"/>
      <c r="OV147" s="233"/>
      <c r="OW147" s="233"/>
      <c r="OX147" s="233"/>
      <c r="OY147" s="233"/>
      <c r="OZ147" s="233"/>
      <c r="PA147" s="233"/>
      <c r="PB147" s="233"/>
      <c r="PC147" s="233"/>
      <c r="PD147" s="233"/>
      <c r="PE147" s="233"/>
      <c r="PF147" s="233"/>
      <c r="PG147" s="233"/>
      <c r="PH147" s="233"/>
      <c r="PI147" s="233"/>
      <c r="PJ147" s="233"/>
      <c r="PK147" s="233"/>
      <c r="PL147" s="233"/>
      <c r="PM147" s="233"/>
      <c r="PN147" s="233"/>
      <c r="PO147" s="233"/>
      <c r="PP147" s="233"/>
      <c r="PQ147" s="233"/>
      <c r="PR147" s="233"/>
      <c r="PS147" s="233"/>
      <c r="PT147" s="233"/>
      <c r="PU147" s="233"/>
      <c r="PV147" s="233"/>
      <c r="PW147" s="233"/>
      <c r="PX147" s="233"/>
      <c r="PY147" s="233"/>
      <c r="PZ147" s="233"/>
      <c r="QA147" s="233"/>
      <c r="QB147" s="233"/>
      <c r="QC147" s="233"/>
      <c r="QD147" s="233"/>
      <c r="QE147" s="233"/>
      <c r="QF147" s="233"/>
      <c r="QG147" s="233"/>
      <c r="QH147" s="233"/>
      <c r="QI147" s="233"/>
      <c r="QJ147" s="233"/>
      <c r="QK147" s="233"/>
      <c r="QL147" s="233"/>
      <c r="QM147" s="233"/>
      <c r="QN147" s="233"/>
      <c r="QO147" s="233"/>
      <c r="QP147" s="233"/>
      <c r="QQ147" s="233"/>
      <c r="QR147" s="233"/>
      <c r="QS147" s="233"/>
      <c r="QT147" s="233"/>
      <c r="QU147" s="233"/>
      <c r="QV147" s="233"/>
      <c r="QW147" s="233"/>
      <c r="QX147" s="233"/>
      <c r="QY147" s="233"/>
      <c r="QZ147" s="233"/>
      <c r="RA147" s="233"/>
      <c r="RB147" s="233"/>
      <c r="RC147" s="233"/>
      <c r="RD147" s="233"/>
      <c r="RE147" s="233"/>
      <c r="RF147" s="233"/>
      <c r="RG147" s="233"/>
      <c r="RH147" s="233"/>
      <c r="RI147" s="233"/>
      <c r="RJ147" s="233"/>
      <c r="RK147" s="233"/>
      <c r="RL147" s="233"/>
      <c r="RM147" s="233"/>
      <c r="RN147" s="233"/>
      <c r="RO147" s="233"/>
      <c r="RP147" s="233"/>
      <c r="RQ147" s="233"/>
      <c r="RR147" s="233"/>
      <c r="RS147" s="233"/>
      <c r="RT147" s="233"/>
      <c r="RU147" s="233"/>
      <c r="RV147" s="233"/>
      <c r="RW147" s="233"/>
      <c r="RX147" s="233"/>
      <c r="RY147" s="233"/>
      <c r="RZ147" s="233"/>
      <c r="SA147" s="233"/>
      <c r="SB147" s="233"/>
      <c r="SC147" s="233"/>
      <c r="SD147" s="233"/>
      <c r="SE147" s="233"/>
      <c r="SF147" s="233"/>
      <c r="SG147" s="233"/>
      <c r="SH147" s="233"/>
      <c r="SI147" s="233"/>
      <c r="SJ147" s="233"/>
      <c r="SK147" s="233"/>
      <c r="SL147" s="233"/>
      <c r="SM147" s="233"/>
      <c r="SN147" s="233"/>
      <c r="SO147" s="233"/>
      <c r="SP147" s="233"/>
      <c r="SQ147" s="233"/>
      <c r="SR147" s="233"/>
      <c r="SS147" s="233"/>
      <c r="ST147" s="233"/>
      <c r="SU147" s="233"/>
      <c r="SV147" s="233"/>
      <c r="SW147" s="233"/>
      <c r="SX147" s="233"/>
      <c r="SY147" s="233"/>
      <c r="SZ147" s="233"/>
      <c r="TA147" s="233"/>
      <c r="TB147" s="233"/>
      <c r="TC147" s="233"/>
      <c r="TD147" s="233"/>
      <c r="TE147" s="233"/>
      <c r="TF147" s="233"/>
      <c r="TG147" s="233"/>
      <c r="TH147" s="233"/>
      <c r="TI147" s="233"/>
      <c r="TJ147" s="233"/>
      <c r="TK147" s="233"/>
      <c r="TL147" s="233"/>
      <c r="TM147" s="233"/>
      <c r="TN147" s="233"/>
      <c r="TO147" s="233"/>
      <c r="TP147" s="233"/>
      <c r="TQ147" s="233"/>
      <c r="TR147" s="233"/>
      <c r="TS147" s="233"/>
      <c r="TT147" s="233"/>
      <c r="TU147" s="233"/>
      <c r="TV147" s="233"/>
      <c r="TW147" s="233"/>
      <c r="TX147" s="233"/>
      <c r="TY147" s="233"/>
      <c r="TZ147" s="233"/>
      <c r="UA147" s="233"/>
      <c r="UB147" s="233"/>
      <c r="UC147" s="233"/>
      <c r="UD147" s="233"/>
      <c r="UE147" s="233"/>
      <c r="UF147" s="233"/>
      <c r="UG147" s="233"/>
      <c r="UH147" s="233"/>
      <c r="UI147" s="233"/>
      <c r="UJ147" s="233"/>
      <c r="UK147" s="233"/>
      <c r="UL147" s="233"/>
      <c r="UM147" s="233"/>
      <c r="UN147" s="233"/>
      <c r="UO147" s="233"/>
      <c r="UP147" s="233"/>
      <c r="UQ147" s="233"/>
      <c r="UR147" s="233"/>
      <c r="US147" s="233"/>
      <c r="UT147" s="233"/>
      <c r="UU147" s="233"/>
      <c r="UV147" s="233"/>
      <c r="UW147" s="233"/>
      <c r="UX147" s="233"/>
      <c r="UY147" s="233"/>
      <c r="UZ147" s="233"/>
      <c r="VA147" s="233"/>
      <c r="VB147" s="233"/>
      <c r="VC147" s="233"/>
      <c r="VD147" s="233"/>
      <c r="VE147" s="233"/>
      <c r="VF147" s="233"/>
      <c r="VG147" s="233"/>
      <c r="VH147" s="233"/>
      <c r="VI147" s="233"/>
      <c r="VJ147" s="233"/>
      <c r="VK147" s="233"/>
      <c r="VL147" s="233"/>
      <c r="VM147" s="233"/>
      <c r="VN147" s="233"/>
      <c r="VO147" s="233"/>
      <c r="VP147" s="233"/>
      <c r="VQ147" s="233"/>
      <c r="VR147" s="233"/>
      <c r="VS147" s="233"/>
      <c r="VT147" s="233"/>
      <c r="VU147" s="233"/>
      <c r="VV147" s="233"/>
      <c r="VW147" s="233"/>
      <c r="VX147" s="233"/>
      <c r="VY147" s="233"/>
      <c r="VZ147" s="233"/>
      <c r="WA147" s="233"/>
      <c r="WB147" s="233"/>
      <c r="WC147" s="233"/>
      <c r="WD147" s="233"/>
      <c r="WE147" s="233"/>
      <c r="WF147" s="233"/>
      <c r="WG147" s="233"/>
      <c r="WH147" s="233"/>
      <c r="WI147" s="233"/>
      <c r="WJ147" s="233"/>
      <c r="WK147" s="233"/>
      <c r="WL147" s="233"/>
      <c r="WM147" s="233"/>
      <c r="WN147" s="233"/>
      <c r="WO147" s="233"/>
      <c r="WP147" s="233"/>
      <c r="WQ147" s="233"/>
      <c r="WR147" s="233"/>
      <c r="WS147" s="233"/>
      <c r="WT147" s="233"/>
      <c r="WU147" s="233"/>
      <c r="WV147" s="233"/>
      <c r="WW147" s="233"/>
      <c r="WX147" s="233"/>
      <c r="WY147" s="233"/>
      <c r="WZ147" s="233"/>
      <c r="XA147" s="233"/>
      <c r="XB147" s="233"/>
      <c r="XC147" s="233"/>
      <c r="XD147" s="233"/>
      <c r="XE147" s="233"/>
      <c r="XF147" s="233"/>
      <c r="XG147" s="233"/>
      <c r="XH147" s="233"/>
      <c r="XI147" s="233"/>
      <c r="XJ147" s="233"/>
      <c r="XK147" s="233"/>
      <c r="XL147" s="233"/>
      <c r="XM147" s="233"/>
      <c r="XN147" s="233"/>
      <c r="XO147" s="233"/>
      <c r="XP147" s="233"/>
      <c r="XQ147" s="233"/>
      <c r="XR147" s="233"/>
      <c r="XS147" s="233"/>
      <c r="XT147" s="233"/>
      <c r="XU147" s="233"/>
      <c r="XV147" s="233"/>
      <c r="XW147" s="233"/>
      <c r="XX147" s="233"/>
      <c r="XY147" s="233"/>
      <c r="XZ147" s="233"/>
      <c r="YA147" s="233"/>
      <c r="YB147" s="233"/>
      <c r="YC147" s="233"/>
      <c r="YD147" s="233"/>
      <c r="YE147" s="233"/>
      <c r="YF147" s="233"/>
      <c r="YG147" s="233"/>
      <c r="YH147" s="233"/>
      <c r="YI147" s="233"/>
      <c r="YJ147" s="233"/>
      <c r="YK147" s="233"/>
      <c r="YL147" s="233"/>
      <c r="YM147" s="233"/>
      <c r="YN147" s="233"/>
      <c r="YO147" s="233"/>
      <c r="YP147" s="233"/>
      <c r="YQ147" s="233"/>
      <c r="YR147" s="233"/>
      <c r="YS147" s="233"/>
      <c r="YT147" s="233"/>
      <c r="YU147" s="233"/>
      <c r="YV147" s="233"/>
      <c r="YW147" s="233"/>
      <c r="YX147" s="233"/>
      <c r="YY147" s="233"/>
      <c r="YZ147" s="233"/>
      <c r="ZA147" s="233"/>
      <c r="ZB147" s="233"/>
      <c r="ZC147" s="233"/>
      <c r="ZD147" s="233"/>
      <c r="ZE147" s="233"/>
      <c r="ZF147" s="233"/>
      <c r="ZG147" s="233"/>
      <c r="ZH147" s="233"/>
      <c r="ZI147" s="233"/>
      <c r="ZJ147" s="233"/>
      <c r="ZK147" s="233"/>
      <c r="ZL147" s="233"/>
      <c r="ZM147" s="233"/>
      <c r="ZN147" s="233"/>
      <c r="ZO147" s="233"/>
      <c r="ZP147" s="233"/>
      <c r="ZQ147" s="233"/>
      <c r="ZR147" s="233"/>
      <c r="ZS147" s="233"/>
      <c r="ZT147" s="233"/>
      <c r="ZU147" s="233"/>
      <c r="ZV147" s="233"/>
      <c r="ZW147" s="233"/>
      <c r="ZX147" s="233"/>
      <c r="ZY147" s="233"/>
      <c r="ZZ147" s="233"/>
      <c r="AAA147" s="233"/>
      <c r="AAB147" s="233"/>
      <c r="AAC147" s="233"/>
      <c r="AAD147" s="233"/>
      <c r="AAE147" s="233"/>
      <c r="AAF147" s="233"/>
      <c r="AAG147" s="233"/>
      <c r="AAH147" s="233"/>
      <c r="AAI147" s="233"/>
      <c r="AAJ147" s="233"/>
      <c r="AAK147" s="233"/>
      <c r="AAL147" s="233"/>
      <c r="AAM147" s="233"/>
      <c r="AAN147" s="233"/>
      <c r="AAO147" s="233"/>
      <c r="AAP147" s="233"/>
      <c r="AAQ147" s="233"/>
      <c r="AAR147" s="233"/>
      <c r="AAS147" s="233"/>
      <c r="AAT147" s="233"/>
      <c r="AAU147" s="233"/>
      <c r="AAV147" s="233"/>
      <c r="AAW147" s="233"/>
      <c r="AAX147" s="233"/>
      <c r="AAY147" s="233"/>
      <c r="AAZ147" s="233"/>
      <c r="ABA147" s="233"/>
      <c r="ABB147" s="233"/>
      <c r="ABC147" s="233"/>
      <c r="ABD147" s="233"/>
      <c r="ABE147" s="233"/>
      <c r="ABF147" s="233"/>
      <c r="ABG147" s="233"/>
      <c r="ABH147" s="233"/>
      <c r="ABI147" s="233"/>
      <c r="ABJ147" s="233"/>
      <c r="ABK147" s="233"/>
      <c r="ABL147" s="233"/>
      <c r="ABM147" s="233"/>
      <c r="ABN147" s="233"/>
      <c r="ABO147" s="233"/>
      <c r="ABP147" s="233"/>
      <c r="ABQ147" s="233"/>
      <c r="ABR147" s="233"/>
      <c r="ABS147" s="233"/>
      <c r="ABT147" s="233"/>
      <c r="ABU147" s="233"/>
      <c r="ABV147" s="233"/>
      <c r="ABW147" s="233"/>
      <c r="ABX147" s="233"/>
      <c r="ABY147" s="233"/>
      <c r="ABZ147" s="233"/>
      <c r="ACA147" s="233"/>
      <c r="ACB147" s="233"/>
      <c r="ACC147" s="233"/>
      <c r="ACD147" s="233"/>
      <c r="ACE147" s="233"/>
      <c r="ACF147" s="233"/>
      <c r="ACG147" s="233"/>
      <c r="ACH147" s="233"/>
      <c r="ACI147" s="233"/>
      <c r="ACJ147" s="233"/>
      <c r="ACK147" s="233"/>
      <c r="ACL147" s="233"/>
      <c r="ACM147" s="233"/>
      <c r="ACN147" s="233"/>
      <c r="ACO147" s="233"/>
      <c r="ACP147" s="233"/>
      <c r="ACQ147" s="233"/>
      <c r="ACR147" s="233"/>
      <c r="ACS147" s="233"/>
      <c r="ACT147" s="233"/>
      <c r="ACU147" s="233"/>
      <c r="ACV147" s="233"/>
      <c r="ACW147" s="233"/>
      <c r="ACX147" s="233"/>
      <c r="ACY147" s="233"/>
      <c r="ACZ147" s="233"/>
      <c r="ADA147" s="233"/>
      <c r="ADB147" s="233"/>
      <c r="ADC147" s="233"/>
      <c r="ADD147" s="233"/>
      <c r="ADE147" s="233"/>
      <c r="ADF147" s="233"/>
      <c r="ADG147" s="233"/>
      <c r="ADH147" s="233"/>
      <c r="ADI147" s="233"/>
      <c r="ADJ147" s="233"/>
      <c r="ADK147" s="233"/>
      <c r="ADL147" s="233"/>
      <c r="ADM147" s="233"/>
      <c r="ADN147" s="233"/>
      <c r="ADO147" s="233"/>
      <c r="ADP147" s="233"/>
      <c r="ADQ147" s="233"/>
      <c r="ADR147" s="233"/>
      <c r="ADS147" s="233"/>
      <c r="ADT147" s="233"/>
      <c r="ADU147" s="233"/>
      <c r="ADV147" s="233"/>
      <c r="ADW147" s="233"/>
      <c r="ADX147" s="233"/>
      <c r="ADY147" s="233"/>
      <c r="ADZ147" s="233"/>
      <c r="AEA147" s="233"/>
      <c r="AEB147" s="233"/>
      <c r="AEC147" s="233"/>
      <c r="AED147" s="233"/>
      <c r="AEE147" s="233"/>
      <c r="AEF147" s="233"/>
      <c r="AEG147" s="233"/>
      <c r="AEH147" s="233"/>
      <c r="AEI147" s="233"/>
      <c r="AEJ147" s="233"/>
      <c r="AEK147" s="233"/>
      <c r="AEL147" s="233"/>
      <c r="AEM147" s="233"/>
      <c r="AEN147" s="233"/>
      <c r="AEO147" s="233"/>
      <c r="AEP147" s="233"/>
      <c r="AEQ147" s="233"/>
      <c r="AER147" s="233"/>
      <c r="AES147" s="233"/>
      <c r="AET147" s="233"/>
      <c r="AEU147" s="233"/>
      <c r="AEV147" s="233"/>
      <c r="AEW147" s="233"/>
      <c r="AEX147" s="233"/>
      <c r="AEY147" s="233"/>
      <c r="AEZ147" s="233"/>
      <c r="AFA147" s="233"/>
      <c r="AFB147" s="233"/>
      <c r="AFC147" s="233"/>
      <c r="AFD147" s="233"/>
      <c r="AFE147" s="233"/>
      <c r="AFF147" s="233"/>
      <c r="AFG147" s="233"/>
      <c r="AFH147" s="233"/>
      <c r="AFI147" s="233"/>
      <c r="AFJ147" s="233"/>
      <c r="AFK147" s="233"/>
      <c r="AFL147" s="233"/>
      <c r="AFM147" s="233"/>
      <c r="AFN147" s="233"/>
      <c r="AFO147" s="233"/>
      <c r="AFP147" s="233"/>
      <c r="AFQ147" s="233"/>
      <c r="AFR147" s="233"/>
      <c r="AFS147" s="233"/>
      <c r="AFT147" s="233"/>
      <c r="AFU147" s="233"/>
      <c r="AFV147" s="233"/>
      <c r="AFW147" s="233"/>
      <c r="AFX147" s="233"/>
      <c r="AFY147" s="233"/>
      <c r="AFZ147" s="233"/>
      <c r="AGA147" s="233"/>
      <c r="AGB147" s="233"/>
      <c r="AGC147" s="233"/>
      <c r="AGD147" s="233"/>
      <c r="AGE147" s="233"/>
      <c r="AGF147" s="233"/>
      <c r="AGG147" s="233"/>
      <c r="AGH147" s="233"/>
      <c r="AGI147" s="233"/>
      <c r="AGJ147" s="233"/>
      <c r="AGK147" s="233"/>
      <c r="AGL147" s="233"/>
      <c r="AGM147" s="233"/>
      <c r="AGN147" s="233"/>
      <c r="AGO147" s="233"/>
      <c r="AGP147" s="233"/>
      <c r="AGQ147" s="233"/>
      <c r="AGR147" s="233"/>
      <c r="AGS147" s="233"/>
      <c r="AGT147" s="233"/>
      <c r="AGU147" s="233"/>
      <c r="AGV147" s="233"/>
      <c r="AGW147" s="233"/>
      <c r="AGX147" s="233"/>
      <c r="AGY147" s="233"/>
      <c r="AGZ147" s="233"/>
      <c r="AHA147" s="233"/>
      <c r="AHB147" s="233"/>
      <c r="AHC147" s="233"/>
      <c r="AHD147" s="233"/>
      <c r="AHE147" s="233"/>
      <c r="AHF147" s="233"/>
      <c r="AHG147" s="233"/>
      <c r="AHH147" s="233"/>
      <c r="AHI147" s="233"/>
      <c r="AHJ147" s="233"/>
      <c r="AHK147" s="233"/>
      <c r="AHL147" s="233"/>
      <c r="AHM147" s="233"/>
      <c r="AHN147" s="233"/>
      <c r="AHO147" s="233"/>
      <c r="AHP147" s="233"/>
      <c r="AHQ147" s="233"/>
      <c r="AHR147" s="233"/>
      <c r="AHS147" s="233"/>
      <c r="AHT147" s="233"/>
      <c r="AHU147" s="233"/>
      <c r="AHV147" s="233"/>
      <c r="AHW147" s="233"/>
      <c r="AHX147" s="233"/>
      <c r="AHY147" s="233"/>
      <c r="AHZ147" s="233"/>
      <c r="AIA147" s="233"/>
      <c r="AIB147" s="233"/>
      <c r="AIC147" s="233"/>
      <c r="AID147" s="233"/>
      <c r="AIE147" s="233"/>
      <c r="AIF147" s="233"/>
      <c r="AIG147" s="233"/>
      <c r="AIH147" s="233"/>
      <c r="AII147" s="233"/>
      <c r="AIJ147" s="233"/>
      <c r="AIK147" s="233"/>
      <c r="AIL147" s="233"/>
      <c r="AIM147" s="233"/>
      <c r="AIN147" s="233"/>
      <c r="AIO147" s="233"/>
      <c r="AIP147" s="233"/>
      <c r="AIQ147" s="233"/>
      <c r="AIR147" s="233"/>
      <c r="AIS147" s="233"/>
      <c r="AIT147" s="233"/>
      <c r="AIU147" s="233"/>
      <c r="AIV147" s="233"/>
      <c r="AIW147" s="233"/>
      <c r="AIX147" s="233"/>
      <c r="AIY147" s="233"/>
      <c r="AIZ147" s="233"/>
      <c r="AJA147" s="233"/>
      <c r="AJB147" s="233"/>
      <c r="AJC147" s="233"/>
      <c r="AJD147" s="233"/>
      <c r="AJE147" s="233"/>
      <c r="AJF147" s="233"/>
      <c r="AJG147" s="233"/>
      <c r="AJH147" s="233"/>
      <c r="AJI147" s="233"/>
      <c r="AJJ147" s="233"/>
      <c r="AJK147" s="233"/>
      <c r="AJL147" s="233"/>
      <c r="AJM147" s="233"/>
      <c r="AJN147" s="233"/>
      <c r="AJO147" s="233"/>
      <c r="AJP147" s="233"/>
      <c r="AJQ147" s="233"/>
      <c r="AJR147" s="233"/>
      <c r="AJS147" s="233"/>
      <c r="AJT147" s="233"/>
      <c r="AJU147" s="233"/>
      <c r="AJV147" s="233"/>
      <c r="AJW147" s="233"/>
      <c r="AJX147" s="233"/>
      <c r="AJY147" s="233"/>
      <c r="AJZ147" s="233"/>
      <c r="AKA147" s="233"/>
      <c r="AKB147" s="233"/>
      <c r="AKC147" s="233"/>
      <c r="AKD147" s="233"/>
      <c r="AKE147" s="233"/>
      <c r="AKF147" s="233"/>
      <c r="AKG147" s="233"/>
      <c r="AKH147" s="233"/>
      <c r="AKI147" s="233"/>
      <c r="AKJ147" s="233"/>
      <c r="AKK147" s="233"/>
      <c r="AKL147" s="233"/>
      <c r="AKM147" s="233"/>
      <c r="AKN147" s="233"/>
      <c r="AKO147" s="233"/>
      <c r="AKP147" s="233"/>
      <c r="AKQ147" s="233"/>
      <c r="AKR147" s="233"/>
      <c r="AKS147" s="233"/>
      <c r="AKT147" s="233"/>
      <c r="AKU147" s="233"/>
      <c r="AKV147" s="233"/>
      <c r="AKW147" s="233"/>
      <c r="AKX147" s="233"/>
      <c r="AKY147" s="233"/>
      <c r="AKZ147" s="233"/>
      <c r="ALA147" s="233"/>
      <c r="ALB147" s="233"/>
      <c r="ALC147" s="233"/>
      <c r="ALD147" s="233"/>
      <c r="ALE147" s="233"/>
      <c r="ALF147" s="233"/>
      <c r="ALG147" s="233"/>
      <c r="ALH147" s="233"/>
      <c r="ALI147" s="233"/>
      <c r="ALJ147" s="233"/>
      <c r="ALK147" s="233"/>
      <c r="ALL147" s="233"/>
      <c r="ALM147" s="233"/>
      <c r="ALN147" s="233"/>
      <c r="ALO147" s="233"/>
      <c r="ALP147" s="233"/>
      <c r="ALQ147" s="233"/>
      <c r="ALR147" s="233"/>
      <c r="ALS147" s="233"/>
    </row>
    <row r="148" spans="1:1007" x14ac:dyDescent="0.2">
      <c r="A148" s="412">
        <v>1</v>
      </c>
      <c r="B148" s="404" t="s">
        <v>286</v>
      </c>
      <c r="C148" s="364">
        <v>2</v>
      </c>
      <c r="D148" s="364">
        <v>1</v>
      </c>
      <c r="E148" s="767"/>
      <c r="F148" s="347">
        <f>E148*C148*D148</f>
        <v>0</v>
      </c>
      <c r="G148" s="413">
        <f>ROUND(F148/30,2)</f>
        <v>0</v>
      </c>
      <c r="H148" s="414">
        <f>ROUND(G148/$C$20,2)</f>
        <v>0</v>
      </c>
      <c r="I148" s="233"/>
      <c r="J148" s="233"/>
      <c r="K148" s="233"/>
      <c r="L148" s="233"/>
      <c r="M148" s="233"/>
      <c r="N148" s="233"/>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33"/>
      <c r="AJ148" s="233"/>
      <c r="AK148" s="233"/>
      <c r="AL148" s="233"/>
      <c r="AM148" s="233"/>
      <c r="AN148" s="233"/>
      <c r="AO148" s="233"/>
      <c r="AP148" s="233"/>
      <c r="AQ148" s="233"/>
      <c r="AR148" s="233"/>
      <c r="AS148" s="233"/>
      <c r="AT148" s="233"/>
      <c r="AU148" s="233"/>
      <c r="AV148" s="233"/>
      <c r="AW148" s="233"/>
      <c r="AX148" s="233"/>
      <c r="AY148" s="233"/>
      <c r="AZ148" s="233"/>
      <c r="BA148" s="233"/>
      <c r="BB148" s="233"/>
      <c r="BC148" s="233"/>
      <c r="BD148" s="233"/>
      <c r="BE148" s="233"/>
      <c r="BF148" s="233"/>
      <c r="BG148" s="233"/>
      <c r="BH148" s="233"/>
      <c r="BI148" s="233"/>
      <c r="BJ148" s="233"/>
      <c r="BK148" s="233"/>
      <c r="BL148" s="233"/>
      <c r="BM148" s="233"/>
      <c r="BN148" s="233"/>
      <c r="BO148" s="233"/>
      <c r="BP148" s="233"/>
      <c r="BQ148" s="233"/>
      <c r="BR148" s="233"/>
      <c r="BS148" s="233"/>
      <c r="BT148" s="233"/>
      <c r="BU148" s="233"/>
      <c r="BV148" s="233"/>
      <c r="BW148" s="233"/>
      <c r="BX148" s="233"/>
      <c r="BY148" s="233"/>
      <c r="BZ148" s="233"/>
      <c r="CA148" s="233"/>
      <c r="CB148" s="233"/>
      <c r="CC148" s="233"/>
      <c r="CD148" s="233"/>
      <c r="CE148" s="233"/>
      <c r="CF148" s="233"/>
      <c r="CG148" s="233"/>
      <c r="CH148" s="233"/>
      <c r="CI148" s="233"/>
      <c r="CJ148" s="233"/>
      <c r="CK148" s="233"/>
      <c r="CL148" s="233"/>
      <c r="CM148" s="233"/>
      <c r="CN148" s="233"/>
      <c r="CO148" s="233"/>
      <c r="CP148" s="233"/>
      <c r="CQ148" s="233"/>
      <c r="CR148" s="233"/>
      <c r="CS148" s="233"/>
      <c r="CT148" s="233"/>
      <c r="CU148" s="233"/>
      <c r="CV148" s="233"/>
      <c r="CW148" s="233"/>
      <c r="CX148" s="233"/>
      <c r="CY148" s="233"/>
      <c r="CZ148" s="233"/>
      <c r="DA148" s="233"/>
      <c r="DB148" s="233"/>
      <c r="DC148" s="233"/>
      <c r="DD148" s="233"/>
      <c r="DE148" s="233"/>
      <c r="DF148" s="233"/>
      <c r="DG148" s="233"/>
      <c r="DH148" s="233"/>
      <c r="DI148" s="233"/>
      <c r="DJ148" s="233"/>
      <c r="DK148" s="233"/>
      <c r="DL148" s="233"/>
      <c r="DM148" s="233"/>
      <c r="DN148" s="233"/>
      <c r="DO148" s="233"/>
      <c r="DP148" s="233"/>
      <c r="DQ148" s="233"/>
      <c r="DR148" s="233"/>
      <c r="DS148" s="233"/>
      <c r="DT148" s="233"/>
      <c r="DU148" s="233"/>
      <c r="DV148" s="233"/>
      <c r="DW148" s="233"/>
      <c r="DX148" s="233"/>
      <c r="DY148" s="233"/>
      <c r="DZ148" s="233"/>
      <c r="EA148" s="233"/>
      <c r="EB148" s="233"/>
      <c r="EC148" s="233"/>
      <c r="ED148" s="233"/>
      <c r="EE148" s="233"/>
      <c r="EF148" s="233"/>
      <c r="EG148" s="233"/>
      <c r="EH148" s="233"/>
      <c r="EI148" s="233"/>
      <c r="EJ148" s="233"/>
      <c r="EK148" s="233"/>
      <c r="EL148" s="233"/>
      <c r="EM148" s="233"/>
      <c r="EN148" s="233"/>
      <c r="EO148" s="233"/>
      <c r="EP148" s="233"/>
      <c r="EQ148" s="233"/>
      <c r="ER148" s="233"/>
      <c r="ES148" s="233"/>
      <c r="ET148" s="233"/>
      <c r="EU148" s="233"/>
      <c r="EV148" s="233"/>
      <c r="EW148" s="233"/>
      <c r="EX148" s="233"/>
      <c r="EY148" s="233"/>
      <c r="EZ148" s="233"/>
      <c r="FA148" s="233"/>
      <c r="FB148" s="233"/>
      <c r="FC148" s="233"/>
      <c r="FD148" s="233"/>
      <c r="FE148" s="233"/>
      <c r="FF148" s="233"/>
      <c r="FG148" s="233"/>
      <c r="FH148" s="233"/>
      <c r="FI148" s="233"/>
      <c r="FJ148" s="233"/>
      <c r="FK148" s="233"/>
      <c r="FL148" s="233"/>
      <c r="FM148" s="233"/>
      <c r="FN148" s="233"/>
      <c r="FO148" s="233"/>
      <c r="FP148" s="233"/>
      <c r="FQ148" s="233"/>
      <c r="FR148" s="233"/>
      <c r="FS148" s="233"/>
      <c r="FT148" s="233"/>
      <c r="FU148" s="233"/>
      <c r="FV148" s="233"/>
      <c r="FW148" s="233"/>
      <c r="FX148" s="233"/>
      <c r="FY148" s="233"/>
      <c r="FZ148" s="233"/>
      <c r="GA148" s="233"/>
      <c r="GB148" s="233"/>
      <c r="GC148" s="233"/>
      <c r="GD148" s="233"/>
      <c r="GE148" s="233"/>
      <c r="GF148" s="233"/>
      <c r="GG148" s="233"/>
      <c r="GH148" s="233"/>
      <c r="GI148" s="233"/>
      <c r="GJ148" s="233"/>
      <c r="GK148" s="233"/>
      <c r="GL148" s="233"/>
      <c r="GM148" s="233"/>
      <c r="GN148" s="233"/>
      <c r="GO148" s="233"/>
      <c r="GP148" s="233"/>
      <c r="GQ148" s="233"/>
      <c r="GR148" s="233"/>
      <c r="GS148" s="233"/>
      <c r="GT148" s="233"/>
      <c r="GU148" s="233"/>
      <c r="GV148" s="233"/>
      <c r="GW148" s="233"/>
      <c r="GX148" s="233"/>
      <c r="GY148" s="233"/>
      <c r="GZ148" s="233"/>
      <c r="HA148" s="233"/>
      <c r="HB148" s="233"/>
      <c r="HC148" s="233"/>
      <c r="HD148" s="233"/>
      <c r="HE148" s="233"/>
      <c r="HF148" s="233"/>
      <c r="HG148" s="233"/>
      <c r="HH148" s="233"/>
      <c r="HI148" s="233"/>
      <c r="HJ148" s="233"/>
      <c r="HK148" s="233"/>
      <c r="HL148" s="233"/>
      <c r="HM148" s="233"/>
      <c r="HN148" s="233"/>
      <c r="HO148" s="233"/>
      <c r="HP148" s="233"/>
      <c r="HQ148" s="233"/>
      <c r="HR148" s="233"/>
      <c r="HS148" s="233"/>
      <c r="HT148" s="233"/>
      <c r="HU148" s="233"/>
      <c r="HV148" s="233"/>
      <c r="HW148" s="233"/>
      <c r="HX148" s="233"/>
      <c r="HY148" s="233"/>
      <c r="HZ148" s="233"/>
      <c r="IA148" s="233"/>
      <c r="IB148" s="233"/>
      <c r="IC148" s="233"/>
      <c r="ID148" s="233"/>
      <c r="IE148" s="233"/>
      <c r="IF148" s="233"/>
      <c r="IG148" s="233"/>
      <c r="IH148" s="233"/>
      <c r="II148" s="233"/>
      <c r="IJ148" s="233"/>
      <c r="IK148" s="233"/>
      <c r="IL148" s="233"/>
      <c r="IM148" s="233"/>
      <c r="IN148" s="233"/>
      <c r="IO148" s="233"/>
      <c r="IP148" s="233"/>
      <c r="IQ148" s="233"/>
      <c r="IR148" s="233"/>
      <c r="IS148" s="233"/>
      <c r="IT148" s="233"/>
      <c r="IU148" s="233"/>
      <c r="IV148" s="233"/>
      <c r="IW148" s="233"/>
      <c r="IX148" s="233"/>
      <c r="IY148" s="233"/>
      <c r="IZ148" s="233"/>
      <c r="JA148" s="233"/>
      <c r="JB148" s="233"/>
      <c r="JC148" s="233"/>
      <c r="JD148" s="233"/>
      <c r="JE148" s="233"/>
      <c r="JF148" s="233"/>
      <c r="JG148" s="233"/>
      <c r="JH148" s="233"/>
      <c r="JI148" s="233"/>
      <c r="JJ148" s="233"/>
      <c r="JK148" s="233"/>
      <c r="JL148" s="233"/>
      <c r="JM148" s="233"/>
      <c r="JN148" s="233"/>
      <c r="JO148" s="233"/>
      <c r="JP148" s="233"/>
      <c r="JQ148" s="233"/>
      <c r="JR148" s="233"/>
      <c r="JS148" s="233"/>
      <c r="JT148" s="233"/>
      <c r="JU148" s="233"/>
      <c r="JV148" s="233"/>
      <c r="JW148" s="233"/>
      <c r="JX148" s="233"/>
      <c r="JY148" s="233"/>
      <c r="JZ148" s="233"/>
      <c r="KA148" s="233"/>
      <c r="KB148" s="233"/>
      <c r="KC148" s="233"/>
      <c r="KD148" s="233"/>
      <c r="KE148" s="233"/>
      <c r="KF148" s="233"/>
      <c r="KG148" s="233"/>
      <c r="KH148" s="233"/>
      <c r="KI148" s="233"/>
      <c r="KJ148" s="233"/>
      <c r="KK148" s="233"/>
      <c r="KL148" s="233"/>
      <c r="KM148" s="233"/>
      <c r="KN148" s="233"/>
      <c r="KO148" s="233"/>
      <c r="KP148" s="233"/>
      <c r="KQ148" s="233"/>
      <c r="KR148" s="233"/>
      <c r="KS148" s="233"/>
      <c r="KT148" s="233"/>
      <c r="KU148" s="233"/>
      <c r="KV148" s="233"/>
      <c r="KW148" s="233"/>
      <c r="KX148" s="233"/>
      <c r="KY148" s="233"/>
      <c r="KZ148" s="233"/>
      <c r="LA148" s="233"/>
      <c r="LB148" s="233"/>
      <c r="LC148" s="233"/>
      <c r="LD148" s="233"/>
      <c r="LE148" s="233"/>
      <c r="LF148" s="233"/>
      <c r="LG148" s="233"/>
      <c r="LH148" s="233"/>
      <c r="LI148" s="233"/>
      <c r="LJ148" s="233"/>
      <c r="LK148" s="233"/>
      <c r="LL148" s="233"/>
      <c r="LM148" s="233"/>
      <c r="LN148" s="233"/>
      <c r="LO148" s="233"/>
      <c r="LP148" s="233"/>
      <c r="LQ148" s="233"/>
      <c r="LR148" s="233"/>
      <c r="LS148" s="233"/>
      <c r="LT148" s="233"/>
      <c r="LU148" s="233"/>
      <c r="LV148" s="233"/>
      <c r="LW148" s="233"/>
      <c r="LX148" s="233"/>
      <c r="LY148" s="233"/>
      <c r="LZ148" s="233"/>
      <c r="MA148" s="233"/>
      <c r="MB148" s="233"/>
      <c r="MC148" s="233"/>
      <c r="MD148" s="233"/>
      <c r="ME148" s="233"/>
      <c r="MF148" s="233"/>
      <c r="MG148" s="233"/>
      <c r="MH148" s="233"/>
      <c r="MI148" s="233"/>
      <c r="MJ148" s="233"/>
      <c r="MK148" s="233"/>
      <c r="ML148" s="233"/>
      <c r="MM148" s="233"/>
      <c r="MN148" s="233"/>
      <c r="MO148" s="233"/>
      <c r="MP148" s="233"/>
      <c r="MQ148" s="233"/>
      <c r="MR148" s="233"/>
      <c r="MS148" s="233"/>
      <c r="MT148" s="233"/>
      <c r="MU148" s="233"/>
      <c r="MV148" s="233"/>
      <c r="MW148" s="233"/>
      <c r="MX148" s="233"/>
      <c r="MY148" s="233"/>
      <c r="MZ148" s="233"/>
      <c r="NA148" s="233"/>
      <c r="NB148" s="233"/>
      <c r="NC148" s="233"/>
      <c r="ND148" s="233"/>
      <c r="NE148" s="233"/>
      <c r="NF148" s="233"/>
      <c r="NG148" s="233"/>
      <c r="NH148" s="233"/>
      <c r="NI148" s="233"/>
      <c r="NJ148" s="233"/>
      <c r="NK148" s="233"/>
      <c r="NL148" s="233"/>
      <c r="NM148" s="233"/>
      <c r="NN148" s="233"/>
      <c r="NO148" s="233"/>
      <c r="NP148" s="233"/>
      <c r="NQ148" s="233"/>
      <c r="NR148" s="233"/>
      <c r="NS148" s="233"/>
      <c r="NT148" s="233"/>
      <c r="NU148" s="233"/>
      <c r="NV148" s="233"/>
      <c r="NW148" s="233"/>
      <c r="NX148" s="233"/>
      <c r="NY148" s="233"/>
      <c r="NZ148" s="233"/>
      <c r="OA148" s="233"/>
      <c r="OB148" s="233"/>
      <c r="OC148" s="233"/>
      <c r="OD148" s="233"/>
      <c r="OE148" s="233"/>
      <c r="OF148" s="233"/>
      <c r="OG148" s="233"/>
      <c r="OH148" s="233"/>
      <c r="OI148" s="233"/>
      <c r="OJ148" s="233"/>
      <c r="OK148" s="233"/>
      <c r="OL148" s="233"/>
      <c r="OM148" s="233"/>
      <c r="ON148" s="233"/>
      <c r="OO148" s="233"/>
      <c r="OP148" s="233"/>
      <c r="OQ148" s="233"/>
      <c r="OR148" s="233"/>
      <c r="OS148" s="233"/>
      <c r="OT148" s="233"/>
      <c r="OU148" s="233"/>
      <c r="OV148" s="233"/>
      <c r="OW148" s="233"/>
      <c r="OX148" s="233"/>
      <c r="OY148" s="233"/>
      <c r="OZ148" s="233"/>
      <c r="PA148" s="233"/>
      <c r="PB148" s="233"/>
      <c r="PC148" s="233"/>
      <c r="PD148" s="233"/>
      <c r="PE148" s="233"/>
      <c r="PF148" s="233"/>
      <c r="PG148" s="233"/>
      <c r="PH148" s="233"/>
      <c r="PI148" s="233"/>
      <c r="PJ148" s="233"/>
      <c r="PK148" s="233"/>
      <c r="PL148" s="233"/>
      <c r="PM148" s="233"/>
      <c r="PN148" s="233"/>
      <c r="PO148" s="233"/>
      <c r="PP148" s="233"/>
      <c r="PQ148" s="233"/>
      <c r="PR148" s="233"/>
      <c r="PS148" s="233"/>
      <c r="PT148" s="233"/>
      <c r="PU148" s="233"/>
      <c r="PV148" s="233"/>
      <c r="PW148" s="233"/>
      <c r="PX148" s="233"/>
      <c r="PY148" s="233"/>
      <c r="PZ148" s="233"/>
      <c r="QA148" s="233"/>
      <c r="QB148" s="233"/>
      <c r="QC148" s="233"/>
      <c r="QD148" s="233"/>
      <c r="QE148" s="233"/>
      <c r="QF148" s="233"/>
      <c r="QG148" s="233"/>
      <c r="QH148" s="233"/>
      <c r="QI148" s="233"/>
      <c r="QJ148" s="233"/>
      <c r="QK148" s="233"/>
      <c r="QL148" s="233"/>
      <c r="QM148" s="233"/>
      <c r="QN148" s="233"/>
      <c r="QO148" s="233"/>
      <c r="QP148" s="233"/>
      <c r="QQ148" s="233"/>
      <c r="QR148" s="233"/>
      <c r="QS148" s="233"/>
      <c r="QT148" s="233"/>
      <c r="QU148" s="233"/>
      <c r="QV148" s="233"/>
      <c r="QW148" s="233"/>
      <c r="QX148" s="233"/>
      <c r="QY148" s="233"/>
      <c r="QZ148" s="233"/>
      <c r="RA148" s="233"/>
      <c r="RB148" s="233"/>
      <c r="RC148" s="233"/>
      <c r="RD148" s="233"/>
      <c r="RE148" s="233"/>
      <c r="RF148" s="233"/>
      <c r="RG148" s="233"/>
      <c r="RH148" s="233"/>
      <c r="RI148" s="233"/>
      <c r="RJ148" s="233"/>
      <c r="RK148" s="233"/>
      <c r="RL148" s="233"/>
      <c r="RM148" s="233"/>
      <c r="RN148" s="233"/>
      <c r="RO148" s="233"/>
      <c r="RP148" s="233"/>
      <c r="RQ148" s="233"/>
      <c r="RR148" s="233"/>
      <c r="RS148" s="233"/>
      <c r="RT148" s="233"/>
      <c r="RU148" s="233"/>
      <c r="RV148" s="233"/>
      <c r="RW148" s="233"/>
      <c r="RX148" s="233"/>
      <c r="RY148" s="233"/>
      <c r="RZ148" s="233"/>
      <c r="SA148" s="233"/>
      <c r="SB148" s="233"/>
      <c r="SC148" s="233"/>
      <c r="SD148" s="233"/>
      <c r="SE148" s="233"/>
      <c r="SF148" s="233"/>
      <c r="SG148" s="233"/>
      <c r="SH148" s="233"/>
      <c r="SI148" s="233"/>
      <c r="SJ148" s="233"/>
      <c r="SK148" s="233"/>
      <c r="SL148" s="233"/>
      <c r="SM148" s="233"/>
      <c r="SN148" s="233"/>
      <c r="SO148" s="233"/>
      <c r="SP148" s="233"/>
      <c r="SQ148" s="233"/>
      <c r="SR148" s="233"/>
      <c r="SS148" s="233"/>
      <c r="ST148" s="233"/>
      <c r="SU148" s="233"/>
      <c r="SV148" s="233"/>
      <c r="SW148" s="233"/>
      <c r="SX148" s="233"/>
      <c r="SY148" s="233"/>
      <c r="SZ148" s="233"/>
      <c r="TA148" s="233"/>
      <c r="TB148" s="233"/>
      <c r="TC148" s="233"/>
      <c r="TD148" s="233"/>
      <c r="TE148" s="233"/>
      <c r="TF148" s="233"/>
      <c r="TG148" s="233"/>
      <c r="TH148" s="233"/>
      <c r="TI148" s="233"/>
      <c r="TJ148" s="233"/>
      <c r="TK148" s="233"/>
      <c r="TL148" s="233"/>
      <c r="TM148" s="233"/>
      <c r="TN148" s="233"/>
      <c r="TO148" s="233"/>
      <c r="TP148" s="233"/>
      <c r="TQ148" s="233"/>
      <c r="TR148" s="233"/>
      <c r="TS148" s="233"/>
      <c r="TT148" s="233"/>
      <c r="TU148" s="233"/>
      <c r="TV148" s="233"/>
      <c r="TW148" s="233"/>
      <c r="TX148" s="233"/>
      <c r="TY148" s="233"/>
      <c r="TZ148" s="233"/>
      <c r="UA148" s="233"/>
      <c r="UB148" s="233"/>
      <c r="UC148" s="233"/>
      <c r="UD148" s="233"/>
      <c r="UE148" s="233"/>
      <c r="UF148" s="233"/>
      <c r="UG148" s="233"/>
      <c r="UH148" s="233"/>
      <c r="UI148" s="233"/>
      <c r="UJ148" s="233"/>
      <c r="UK148" s="233"/>
      <c r="UL148" s="233"/>
      <c r="UM148" s="233"/>
      <c r="UN148" s="233"/>
      <c r="UO148" s="233"/>
      <c r="UP148" s="233"/>
      <c r="UQ148" s="233"/>
      <c r="UR148" s="233"/>
      <c r="US148" s="233"/>
      <c r="UT148" s="233"/>
      <c r="UU148" s="233"/>
      <c r="UV148" s="233"/>
      <c r="UW148" s="233"/>
      <c r="UX148" s="233"/>
      <c r="UY148" s="233"/>
      <c r="UZ148" s="233"/>
      <c r="VA148" s="233"/>
      <c r="VB148" s="233"/>
      <c r="VC148" s="233"/>
      <c r="VD148" s="233"/>
      <c r="VE148" s="233"/>
      <c r="VF148" s="233"/>
      <c r="VG148" s="233"/>
      <c r="VH148" s="233"/>
      <c r="VI148" s="233"/>
      <c r="VJ148" s="233"/>
      <c r="VK148" s="233"/>
      <c r="VL148" s="233"/>
      <c r="VM148" s="233"/>
      <c r="VN148" s="233"/>
      <c r="VO148" s="233"/>
      <c r="VP148" s="233"/>
      <c r="VQ148" s="233"/>
      <c r="VR148" s="233"/>
      <c r="VS148" s="233"/>
      <c r="VT148" s="233"/>
      <c r="VU148" s="233"/>
      <c r="VV148" s="233"/>
      <c r="VW148" s="233"/>
      <c r="VX148" s="233"/>
      <c r="VY148" s="233"/>
      <c r="VZ148" s="233"/>
      <c r="WA148" s="233"/>
      <c r="WB148" s="233"/>
      <c r="WC148" s="233"/>
      <c r="WD148" s="233"/>
      <c r="WE148" s="233"/>
      <c r="WF148" s="233"/>
      <c r="WG148" s="233"/>
      <c r="WH148" s="233"/>
      <c r="WI148" s="233"/>
      <c r="WJ148" s="233"/>
      <c r="WK148" s="233"/>
      <c r="WL148" s="233"/>
      <c r="WM148" s="233"/>
      <c r="WN148" s="233"/>
      <c r="WO148" s="233"/>
      <c r="WP148" s="233"/>
      <c r="WQ148" s="233"/>
      <c r="WR148" s="233"/>
      <c r="WS148" s="233"/>
      <c r="WT148" s="233"/>
      <c r="WU148" s="233"/>
      <c r="WV148" s="233"/>
      <c r="WW148" s="233"/>
      <c r="WX148" s="233"/>
      <c r="WY148" s="233"/>
      <c r="WZ148" s="233"/>
      <c r="XA148" s="233"/>
      <c r="XB148" s="233"/>
      <c r="XC148" s="233"/>
      <c r="XD148" s="233"/>
      <c r="XE148" s="233"/>
      <c r="XF148" s="233"/>
      <c r="XG148" s="233"/>
      <c r="XH148" s="233"/>
      <c r="XI148" s="233"/>
      <c r="XJ148" s="233"/>
      <c r="XK148" s="233"/>
      <c r="XL148" s="233"/>
      <c r="XM148" s="233"/>
      <c r="XN148" s="233"/>
      <c r="XO148" s="233"/>
      <c r="XP148" s="233"/>
      <c r="XQ148" s="233"/>
      <c r="XR148" s="233"/>
      <c r="XS148" s="233"/>
      <c r="XT148" s="233"/>
      <c r="XU148" s="233"/>
      <c r="XV148" s="233"/>
      <c r="XW148" s="233"/>
      <c r="XX148" s="233"/>
      <c r="XY148" s="233"/>
      <c r="XZ148" s="233"/>
      <c r="YA148" s="233"/>
      <c r="YB148" s="233"/>
      <c r="YC148" s="233"/>
      <c r="YD148" s="233"/>
      <c r="YE148" s="233"/>
      <c r="YF148" s="233"/>
      <c r="YG148" s="233"/>
      <c r="YH148" s="233"/>
      <c r="YI148" s="233"/>
      <c r="YJ148" s="233"/>
      <c r="YK148" s="233"/>
      <c r="YL148" s="233"/>
      <c r="YM148" s="233"/>
      <c r="YN148" s="233"/>
      <c r="YO148" s="233"/>
      <c r="YP148" s="233"/>
      <c r="YQ148" s="233"/>
      <c r="YR148" s="233"/>
      <c r="YS148" s="233"/>
      <c r="YT148" s="233"/>
      <c r="YU148" s="233"/>
      <c r="YV148" s="233"/>
      <c r="YW148" s="233"/>
      <c r="YX148" s="233"/>
      <c r="YY148" s="233"/>
      <c r="YZ148" s="233"/>
      <c r="ZA148" s="233"/>
      <c r="ZB148" s="233"/>
      <c r="ZC148" s="233"/>
      <c r="ZD148" s="233"/>
      <c r="ZE148" s="233"/>
      <c r="ZF148" s="233"/>
      <c r="ZG148" s="233"/>
      <c r="ZH148" s="233"/>
      <c r="ZI148" s="233"/>
      <c r="ZJ148" s="233"/>
      <c r="ZK148" s="233"/>
      <c r="ZL148" s="233"/>
      <c r="ZM148" s="233"/>
      <c r="ZN148" s="233"/>
      <c r="ZO148" s="233"/>
      <c r="ZP148" s="233"/>
      <c r="ZQ148" s="233"/>
      <c r="ZR148" s="233"/>
      <c r="ZS148" s="233"/>
      <c r="ZT148" s="233"/>
      <c r="ZU148" s="233"/>
      <c r="ZV148" s="233"/>
      <c r="ZW148" s="233"/>
      <c r="ZX148" s="233"/>
      <c r="ZY148" s="233"/>
      <c r="ZZ148" s="233"/>
      <c r="AAA148" s="233"/>
      <c r="AAB148" s="233"/>
      <c r="AAC148" s="233"/>
      <c r="AAD148" s="233"/>
      <c r="AAE148" s="233"/>
      <c r="AAF148" s="233"/>
      <c r="AAG148" s="233"/>
      <c r="AAH148" s="233"/>
      <c r="AAI148" s="233"/>
      <c r="AAJ148" s="233"/>
      <c r="AAK148" s="233"/>
      <c r="AAL148" s="233"/>
      <c r="AAM148" s="233"/>
      <c r="AAN148" s="233"/>
      <c r="AAO148" s="233"/>
      <c r="AAP148" s="233"/>
      <c r="AAQ148" s="233"/>
      <c r="AAR148" s="233"/>
      <c r="AAS148" s="233"/>
      <c r="AAT148" s="233"/>
      <c r="AAU148" s="233"/>
      <c r="AAV148" s="233"/>
      <c r="AAW148" s="233"/>
      <c r="AAX148" s="233"/>
      <c r="AAY148" s="233"/>
      <c r="AAZ148" s="233"/>
      <c r="ABA148" s="233"/>
      <c r="ABB148" s="233"/>
      <c r="ABC148" s="233"/>
      <c r="ABD148" s="233"/>
      <c r="ABE148" s="233"/>
      <c r="ABF148" s="233"/>
      <c r="ABG148" s="233"/>
      <c r="ABH148" s="233"/>
      <c r="ABI148" s="233"/>
      <c r="ABJ148" s="233"/>
      <c r="ABK148" s="233"/>
      <c r="ABL148" s="233"/>
      <c r="ABM148" s="233"/>
      <c r="ABN148" s="233"/>
      <c r="ABO148" s="233"/>
      <c r="ABP148" s="233"/>
      <c r="ABQ148" s="233"/>
      <c r="ABR148" s="233"/>
      <c r="ABS148" s="233"/>
      <c r="ABT148" s="233"/>
      <c r="ABU148" s="233"/>
      <c r="ABV148" s="233"/>
      <c r="ABW148" s="233"/>
      <c r="ABX148" s="233"/>
      <c r="ABY148" s="233"/>
      <c r="ABZ148" s="233"/>
      <c r="ACA148" s="233"/>
      <c r="ACB148" s="233"/>
      <c r="ACC148" s="233"/>
      <c r="ACD148" s="233"/>
      <c r="ACE148" s="233"/>
      <c r="ACF148" s="233"/>
      <c r="ACG148" s="233"/>
      <c r="ACH148" s="233"/>
      <c r="ACI148" s="233"/>
      <c r="ACJ148" s="233"/>
      <c r="ACK148" s="233"/>
      <c r="ACL148" s="233"/>
      <c r="ACM148" s="233"/>
      <c r="ACN148" s="233"/>
      <c r="ACO148" s="233"/>
      <c r="ACP148" s="233"/>
      <c r="ACQ148" s="233"/>
      <c r="ACR148" s="233"/>
      <c r="ACS148" s="233"/>
      <c r="ACT148" s="233"/>
      <c r="ACU148" s="233"/>
      <c r="ACV148" s="233"/>
      <c r="ACW148" s="233"/>
      <c r="ACX148" s="233"/>
      <c r="ACY148" s="233"/>
      <c r="ACZ148" s="233"/>
      <c r="ADA148" s="233"/>
      <c r="ADB148" s="233"/>
      <c r="ADC148" s="233"/>
      <c r="ADD148" s="233"/>
      <c r="ADE148" s="233"/>
      <c r="ADF148" s="233"/>
      <c r="ADG148" s="233"/>
      <c r="ADH148" s="233"/>
      <c r="ADI148" s="233"/>
      <c r="ADJ148" s="233"/>
      <c r="ADK148" s="233"/>
      <c r="ADL148" s="233"/>
      <c r="ADM148" s="233"/>
      <c r="ADN148" s="233"/>
      <c r="ADO148" s="233"/>
      <c r="ADP148" s="233"/>
      <c r="ADQ148" s="233"/>
      <c r="ADR148" s="233"/>
      <c r="ADS148" s="233"/>
      <c r="ADT148" s="233"/>
      <c r="ADU148" s="233"/>
      <c r="ADV148" s="233"/>
      <c r="ADW148" s="233"/>
      <c r="ADX148" s="233"/>
      <c r="ADY148" s="233"/>
      <c r="ADZ148" s="233"/>
      <c r="AEA148" s="233"/>
      <c r="AEB148" s="233"/>
      <c r="AEC148" s="233"/>
      <c r="AED148" s="233"/>
      <c r="AEE148" s="233"/>
      <c r="AEF148" s="233"/>
      <c r="AEG148" s="233"/>
      <c r="AEH148" s="233"/>
      <c r="AEI148" s="233"/>
      <c r="AEJ148" s="233"/>
      <c r="AEK148" s="233"/>
      <c r="AEL148" s="233"/>
      <c r="AEM148" s="233"/>
      <c r="AEN148" s="233"/>
      <c r="AEO148" s="233"/>
      <c r="AEP148" s="233"/>
      <c r="AEQ148" s="233"/>
      <c r="AER148" s="233"/>
      <c r="AES148" s="233"/>
      <c r="AET148" s="233"/>
      <c r="AEU148" s="233"/>
      <c r="AEV148" s="233"/>
      <c r="AEW148" s="233"/>
      <c r="AEX148" s="233"/>
      <c r="AEY148" s="233"/>
      <c r="AEZ148" s="233"/>
      <c r="AFA148" s="233"/>
      <c r="AFB148" s="233"/>
      <c r="AFC148" s="233"/>
      <c r="AFD148" s="233"/>
      <c r="AFE148" s="233"/>
      <c r="AFF148" s="233"/>
      <c r="AFG148" s="233"/>
      <c r="AFH148" s="233"/>
      <c r="AFI148" s="233"/>
      <c r="AFJ148" s="233"/>
      <c r="AFK148" s="233"/>
      <c r="AFL148" s="233"/>
      <c r="AFM148" s="233"/>
      <c r="AFN148" s="233"/>
      <c r="AFO148" s="233"/>
      <c r="AFP148" s="233"/>
      <c r="AFQ148" s="233"/>
      <c r="AFR148" s="233"/>
      <c r="AFS148" s="233"/>
      <c r="AFT148" s="233"/>
      <c r="AFU148" s="233"/>
      <c r="AFV148" s="233"/>
      <c r="AFW148" s="233"/>
      <c r="AFX148" s="233"/>
      <c r="AFY148" s="233"/>
      <c r="AFZ148" s="233"/>
      <c r="AGA148" s="233"/>
      <c r="AGB148" s="233"/>
      <c r="AGC148" s="233"/>
      <c r="AGD148" s="233"/>
      <c r="AGE148" s="233"/>
      <c r="AGF148" s="233"/>
      <c r="AGG148" s="233"/>
      <c r="AGH148" s="233"/>
      <c r="AGI148" s="233"/>
      <c r="AGJ148" s="233"/>
      <c r="AGK148" s="233"/>
      <c r="AGL148" s="233"/>
      <c r="AGM148" s="233"/>
      <c r="AGN148" s="233"/>
      <c r="AGO148" s="233"/>
      <c r="AGP148" s="233"/>
      <c r="AGQ148" s="233"/>
      <c r="AGR148" s="233"/>
      <c r="AGS148" s="233"/>
      <c r="AGT148" s="233"/>
      <c r="AGU148" s="233"/>
      <c r="AGV148" s="233"/>
      <c r="AGW148" s="233"/>
      <c r="AGX148" s="233"/>
      <c r="AGY148" s="233"/>
      <c r="AGZ148" s="233"/>
      <c r="AHA148" s="233"/>
      <c r="AHB148" s="233"/>
      <c r="AHC148" s="233"/>
      <c r="AHD148" s="233"/>
      <c r="AHE148" s="233"/>
      <c r="AHF148" s="233"/>
      <c r="AHG148" s="233"/>
      <c r="AHH148" s="233"/>
      <c r="AHI148" s="233"/>
      <c r="AHJ148" s="233"/>
      <c r="AHK148" s="233"/>
      <c r="AHL148" s="233"/>
      <c r="AHM148" s="233"/>
      <c r="AHN148" s="233"/>
      <c r="AHO148" s="233"/>
      <c r="AHP148" s="233"/>
      <c r="AHQ148" s="233"/>
      <c r="AHR148" s="233"/>
      <c r="AHS148" s="233"/>
      <c r="AHT148" s="233"/>
      <c r="AHU148" s="233"/>
      <c r="AHV148" s="233"/>
      <c r="AHW148" s="233"/>
      <c r="AHX148" s="233"/>
      <c r="AHY148" s="233"/>
      <c r="AHZ148" s="233"/>
      <c r="AIA148" s="233"/>
      <c r="AIB148" s="233"/>
      <c r="AIC148" s="233"/>
      <c r="AID148" s="233"/>
      <c r="AIE148" s="233"/>
      <c r="AIF148" s="233"/>
      <c r="AIG148" s="233"/>
      <c r="AIH148" s="233"/>
      <c r="AII148" s="233"/>
      <c r="AIJ148" s="233"/>
      <c r="AIK148" s="233"/>
      <c r="AIL148" s="233"/>
      <c r="AIM148" s="233"/>
      <c r="AIN148" s="233"/>
      <c r="AIO148" s="233"/>
      <c r="AIP148" s="233"/>
      <c r="AIQ148" s="233"/>
      <c r="AIR148" s="233"/>
      <c r="AIS148" s="233"/>
      <c r="AIT148" s="233"/>
      <c r="AIU148" s="233"/>
      <c r="AIV148" s="233"/>
      <c r="AIW148" s="233"/>
      <c r="AIX148" s="233"/>
      <c r="AIY148" s="233"/>
      <c r="AIZ148" s="233"/>
      <c r="AJA148" s="233"/>
      <c r="AJB148" s="233"/>
      <c r="AJC148" s="233"/>
      <c r="AJD148" s="233"/>
      <c r="AJE148" s="233"/>
      <c r="AJF148" s="233"/>
      <c r="AJG148" s="233"/>
      <c r="AJH148" s="233"/>
      <c r="AJI148" s="233"/>
      <c r="AJJ148" s="233"/>
      <c r="AJK148" s="233"/>
      <c r="AJL148" s="233"/>
      <c r="AJM148" s="233"/>
      <c r="AJN148" s="233"/>
      <c r="AJO148" s="233"/>
      <c r="AJP148" s="233"/>
      <c r="AJQ148" s="233"/>
      <c r="AJR148" s="233"/>
      <c r="AJS148" s="233"/>
      <c r="AJT148" s="233"/>
      <c r="AJU148" s="233"/>
      <c r="AJV148" s="233"/>
      <c r="AJW148" s="233"/>
      <c r="AJX148" s="233"/>
      <c r="AJY148" s="233"/>
      <c r="AJZ148" s="233"/>
      <c r="AKA148" s="233"/>
      <c r="AKB148" s="233"/>
      <c r="AKC148" s="233"/>
      <c r="AKD148" s="233"/>
      <c r="AKE148" s="233"/>
      <c r="AKF148" s="233"/>
      <c r="AKG148" s="233"/>
      <c r="AKH148" s="233"/>
      <c r="AKI148" s="233"/>
      <c r="AKJ148" s="233"/>
      <c r="AKK148" s="233"/>
      <c r="AKL148" s="233"/>
      <c r="AKM148" s="233"/>
      <c r="AKN148" s="233"/>
      <c r="AKO148" s="233"/>
      <c r="AKP148" s="233"/>
      <c r="AKQ148" s="233"/>
      <c r="AKR148" s="233"/>
      <c r="AKS148" s="233"/>
      <c r="AKT148" s="233"/>
      <c r="AKU148" s="233"/>
      <c r="AKV148" s="233"/>
      <c r="AKW148" s="233"/>
      <c r="AKX148" s="233"/>
      <c r="AKY148" s="233"/>
      <c r="AKZ148" s="233"/>
      <c r="ALA148" s="233"/>
      <c r="ALB148" s="233"/>
      <c r="ALC148" s="233"/>
      <c r="ALD148" s="233"/>
      <c r="ALE148" s="233"/>
      <c r="ALF148" s="233"/>
      <c r="ALG148" s="233"/>
      <c r="ALH148" s="233"/>
      <c r="ALI148" s="233"/>
      <c r="ALJ148" s="233"/>
      <c r="ALK148" s="233"/>
      <c r="ALL148" s="233"/>
      <c r="ALM148" s="233"/>
      <c r="ALN148" s="233"/>
      <c r="ALO148" s="233"/>
      <c r="ALP148" s="233"/>
      <c r="ALQ148" s="233"/>
      <c r="ALR148" s="233"/>
      <c r="ALS148" s="233"/>
    </row>
    <row r="149" spans="1:1007" x14ac:dyDescent="0.2">
      <c r="A149" s="415">
        <v>2</v>
      </c>
      <c r="B149" s="765" t="s">
        <v>275</v>
      </c>
      <c r="C149" s="766"/>
      <c r="D149" s="766"/>
      <c r="E149" s="767"/>
      <c r="F149" s="347">
        <f t="shared" ref="F149:F150" si="24">E149*C149*D149</f>
        <v>0</v>
      </c>
      <c r="G149" s="413">
        <f t="shared" ref="G149:G150" si="25">ROUND(F149/30,2)</f>
        <v>0</v>
      </c>
      <c r="H149" s="414">
        <f>ROUND(G149/$C$20,2)</f>
        <v>0</v>
      </c>
      <c r="I149" s="233"/>
      <c r="J149" s="233"/>
      <c r="K149" s="233"/>
      <c r="L149" s="233"/>
      <c r="M149" s="233"/>
      <c r="N149" s="233"/>
      <c r="O149" s="233"/>
      <c r="P149" s="233"/>
      <c r="Q149" s="233"/>
      <c r="R149" s="233"/>
      <c r="S149" s="233"/>
      <c r="T149" s="233"/>
      <c r="U149" s="233"/>
      <c r="V149" s="233"/>
      <c r="W149" s="233"/>
      <c r="X149" s="233"/>
      <c r="Y149" s="233"/>
      <c r="Z149" s="233"/>
      <c r="AA149" s="233"/>
      <c r="AB149" s="233"/>
      <c r="AC149" s="233"/>
      <c r="AD149" s="233"/>
      <c r="AE149" s="233"/>
      <c r="AF149" s="233"/>
      <c r="AG149" s="233"/>
      <c r="AH149" s="233"/>
      <c r="AI149" s="233"/>
      <c r="AJ149" s="233"/>
      <c r="AK149" s="233"/>
      <c r="AL149" s="233"/>
      <c r="AM149" s="233"/>
      <c r="AN149" s="233"/>
      <c r="AO149" s="233"/>
      <c r="AP149" s="233"/>
      <c r="AQ149" s="233"/>
      <c r="AR149" s="233"/>
      <c r="AS149" s="233"/>
      <c r="AT149" s="233"/>
      <c r="AU149" s="233"/>
      <c r="AV149" s="233"/>
      <c r="AW149" s="233"/>
      <c r="AX149" s="233"/>
      <c r="AY149" s="233"/>
      <c r="AZ149" s="233"/>
      <c r="BA149" s="233"/>
      <c r="BB149" s="233"/>
      <c r="BC149" s="233"/>
      <c r="BD149" s="233"/>
      <c r="BE149" s="233"/>
      <c r="BF149" s="233"/>
      <c r="BG149" s="233"/>
      <c r="BH149" s="233"/>
      <c r="BI149" s="233"/>
      <c r="BJ149" s="233"/>
      <c r="BK149" s="233"/>
      <c r="BL149" s="233"/>
      <c r="BM149" s="233"/>
      <c r="BN149" s="233"/>
      <c r="BO149" s="233"/>
      <c r="BP149" s="233"/>
      <c r="BQ149" s="233"/>
      <c r="BR149" s="233"/>
      <c r="BS149" s="233"/>
      <c r="BT149" s="233"/>
      <c r="BU149" s="233"/>
      <c r="BV149" s="233"/>
      <c r="BW149" s="233"/>
      <c r="BX149" s="233"/>
      <c r="BY149" s="233"/>
      <c r="BZ149" s="233"/>
      <c r="CA149" s="233"/>
      <c r="CB149" s="233"/>
      <c r="CC149" s="233"/>
      <c r="CD149" s="233"/>
      <c r="CE149" s="233"/>
      <c r="CF149" s="233"/>
      <c r="CG149" s="233"/>
      <c r="CH149" s="233"/>
      <c r="CI149" s="233"/>
      <c r="CJ149" s="233"/>
      <c r="CK149" s="233"/>
      <c r="CL149" s="233"/>
      <c r="CM149" s="233"/>
      <c r="CN149" s="233"/>
      <c r="CO149" s="233"/>
      <c r="CP149" s="233"/>
      <c r="CQ149" s="233"/>
      <c r="CR149" s="233"/>
      <c r="CS149" s="233"/>
      <c r="CT149" s="233"/>
      <c r="CU149" s="233"/>
      <c r="CV149" s="233"/>
      <c r="CW149" s="233"/>
      <c r="CX149" s="233"/>
      <c r="CY149" s="233"/>
      <c r="CZ149" s="233"/>
      <c r="DA149" s="233"/>
      <c r="DB149" s="233"/>
      <c r="DC149" s="233"/>
      <c r="DD149" s="233"/>
      <c r="DE149" s="233"/>
      <c r="DF149" s="233"/>
      <c r="DG149" s="233"/>
      <c r="DH149" s="233"/>
      <c r="DI149" s="233"/>
      <c r="DJ149" s="233"/>
      <c r="DK149" s="233"/>
      <c r="DL149" s="233"/>
      <c r="DM149" s="233"/>
      <c r="DN149" s="233"/>
      <c r="DO149" s="233"/>
      <c r="DP149" s="233"/>
      <c r="DQ149" s="233"/>
      <c r="DR149" s="233"/>
      <c r="DS149" s="233"/>
      <c r="DT149" s="233"/>
      <c r="DU149" s="233"/>
      <c r="DV149" s="233"/>
      <c r="DW149" s="233"/>
      <c r="DX149" s="233"/>
      <c r="DY149" s="233"/>
      <c r="DZ149" s="233"/>
      <c r="EA149" s="233"/>
      <c r="EB149" s="233"/>
      <c r="EC149" s="233"/>
      <c r="ED149" s="233"/>
      <c r="EE149" s="233"/>
      <c r="EF149" s="233"/>
      <c r="EG149" s="233"/>
      <c r="EH149" s="233"/>
      <c r="EI149" s="233"/>
      <c r="EJ149" s="233"/>
      <c r="EK149" s="233"/>
      <c r="EL149" s="233"/>
      <c r="EM149" s="233"/>
      <c r="EN149" s="233"/>
      <c r="EO149" s="233"/>
      <c r="EP149" s="233"/>
      <c r="EQ149" s="233"/>
      <c r="ER149" s="233"/>
      <c r="ES149" s="233"/>
      <c r="ET149" s="233"/>
      <c r="EU149" s="233"/>
      <c r="EV149" s="233"/>
      <c r="EW149" s="233"/>
      <c r="EX149" s="233"/>
      <c r="EY149" s="233"/>
      <c r="EZ149" s="233"/>
      <c r="FA149" s="233"/>
      <c r="FB149" s="233"/>
      <c r="FC149" s="233"/>
      <c r="FD149" s="233"/>
      <c r="FE149" s="233"/>
      <c r="FF149" s="233"/>
      <c r="FG149" s="233"/>
      <c r="FH149" s="233"/>
      <c r="FI149" s="233"/>
      <c r="FJ149" s="233"/>
      <c r="FK149" s="233"/>
      <c r="FL149" s="233"/>
      <c r="FM149" s="233"/>
      <c r="FN149" s="233"/>
      <c r="FO149" s="233"/>
      <c r="FP149" s="233"/>
      <c r="FQ149" s="233"/>
      <c r="FR149" s="233"/>
      <c r="FS149" s="233"/>
      <c r="FT149" s="233"/>
      <c r="FU149" s="233"/>
      <c r="FV149" s="233"/>
      <c r="FW149" s="233"/>
      <c r="FX149" s="233"/>
      <c r="FY149" s="233"/>
      <c r="FZ149" s="233"/>
      <c r="GA149" s="233"/>
      <c r="GB149" s="233"/>
      <c r="GC149" s="233"/>
      <c r="GD149" s="233"/>
      <c r="GE149" s="233"/>
      <c r="GF149" s="233"/>
      <c r="GG149" s="233"/>
      <c r="GH149" s="233"/>
      <c r="GI149" s="233"/>
      <c r="GJ149" s="233"/>
      <c r="GK149" s="233"/>
      <c r="GL149" s="233"/>
      <c r="GM149" s="233"/>
      <c r="GN149" s="233"/>
      <c r="GO149" s="233"/>
      <c r="GP149" s="233"/>
      <c r="GQ149" s="233"/>
      <c r="GR149" s="233"/>
      <c r="GS149" s="233"/>
      <c r="GT149" s="233"/>
      <c r="GU149" s="233"/>
      <c r="GV149" s="233"/>
      <c r="GW149" s="233"/>
      <c r="GX149" s="233"/>
      <c r="GY149" s="233"/>
      <c r="GZ149" s="233"/>
      <c r="HA149" s="233"/>
      <c r="HB149" s="233"/>
      <c r="HC149" s="233"/>
      <c r="HD149" s="233"/>
      <c r="HE149" s="233"/>
      <c r="HF149" s="233"/>
      <c r="HG149" s="233"/>
      <c r="HH149" s="233"/>
      <c r="HI149" s="233"/>
      <c r="HJ149" s="233"/>
      <c r="HK149" s="233"/>
      <c r="HL149" s="233"/>
      <c r="HM149" s="233"/>
      <c r="HN149" s="233"/>
      <c r="HO149" s="233"/>
      <c r="HP149" s="233"/>
      <c r="HQ149" s="233"/>
      <c r="HR149" s="233"/>
      <c r="HS149" s="233"/>
      <c r="HT149" s="233"/>
      <c r="HU149" s="233"/>
      <c r="HV149" s="233"/>
      <c r="HW149" s="233"/>
      <c r="HX149" s="233"/>
      <c r="HY149" s="233"/>
      <c r="HZ149" s="233"/>
      <c r="IA149" s="233"/>
      <c r="IB149" s="233"/>
      <c r="IC149" s="233"/>
      <c r="ID149" s="233"/>
      <c r="IE149" s="233"/>
      <c r="IF149" s="233"/>
      <c r="IG149" s="233"/>
      <c r="IH149" s="233"/>
      <c r="II149" s="233"/>
      <c r="IJ149" s="233"/>
      <c r="IK149" s="233"/>
      <c r="IL149" s="233"/>
      <c r="IM149" s="233"/>
      <c r="IN149" s="233"/>
      <c r="IO149" s="233"/>
      <c r="IP149" s="233"/>
      <c r="IQ149" s="233"/>
      <c r="IR149" s="233"/>
      <c r="IS149" s="233"/>
      <c r="IT149" s="233"/>
      <c r="IU149" s="233"/>
      <c r="IV149" s="233"/>
      <c r="IW149" s="233"/>
      <c r="IX149" s="233"/>
      <c r="IY149" s="233"/>
      <c r="IZ149" s="233"/>
      <c r="JA149" s="233"/>
      <c r="JB149" s="233"/>
      <c r="JC149" s="233"/>
      <c r="JD149" s="233"/>
      <c r="JE149" s="233"/>
      <c r="JF149" s="233"/>
      <c r="JG149" s="233"/>
      <c r="JH149" s="233"/>
      <c r="JI149" s="233"/>
      <c r="JJ149" s="233"/>
      <c r="JK149" s="233"/>
      <c r="JL149" s="233"/>
      <c r="JM149" s="233"/>
      <c r="JN149" s="233"/>
      <c r="JO149" s="233"/>
      <c r="JP149" s="233"/>
      <c r="JQ149" s="233"/>
      <c r="JR149" s="233"/>
      <c r="JS149" s="233"/>
      <c r="JT149" s="233"/>
      <c r="JU149" s="233"/>
      <c r="JV149" s="233"/>
      <c r="JW149" s="233"/>
      <c r="JX149" s="233"/>
      <c r="JY149" s="233"/>
      <c r="JZ149" s="233"/>
      <c r="KA149" s="233"/>
      <c r="KB149" s="233"/>
      <c r="KC149" s="233"/>
      <c r="KD149" s="233"/>
      <c r="KE149" s="233"/>
      <c r="KF149" s="233"/>
      <c r="KG149" s="233"/>
      <c r="KH149" s="233"/>
      <c r="KI149" s="233"/>
      <c r="KJ149" s="233"/>
      <c r="KK149" s="233"/>
      <c r="KL149" s="233"/>
      <c r="KM149" s="233"/>
      <c r="KN149" s="233"/>
      <c r="KO149" s="233"/>
      <c r="KP149" s="233"/>
      <c r="KQ149" s="233"/>
      <c r="KR149" s="233"/>
      <c r="KS149" s="233"/>
      <c r="KT149" s="233"/>
      <c r="KU149" s="233"/>
      <c r="KV149" s="233"/>
      <c r="KW149" s="233"/>
      <c r="KX149" s="233"/>
      <c r="KY149" s="233"/>
      <c r="KZ149" s="233"/>
      <c r="LA149" s="233"/>
      <c r="LB149" s="233"/>
      <c r="LC149" s="233"/>
      <c r="LD149" s="233"/>
      <c r="LE149" s="233"/>
      <c r="LF149" s="233"/>
      <c r="LG149" s="233"/>
      <c r="LH149" s="233"/>
      <c r="LI149" s="233"/>
      <c r="LJ149" s="233"/>
      <c r="LK149" s="233"/>
      <c r="LL149" s="233"/>
      <c r="LM149" s="233"/>
      <c r="LN149" s="233"/>
      <c r="LO149" s="233"/>
      <c r="LP149" s="233"/>
      <c r="LQ149" s="233"/>
      <c r="LR149" s="233"/>
      <c r="LS149" s="233"/>
      <c r="LT149" s="233"/>
      <c r="LU149" s="233"/>
      <c r="LV149" s="233"/>
      <c r="LW149" s="233"/>
      <c r="LX149" s="233"/>
      <c r="LY149" s="233"/>
      <c r="LZ149" s="233"/>
      <c r="MA149" s="233"/>
      <c r="MB149" s="233"/>
      <c r="MC149" s="233"/>
      <c r="MD149" s="233"/>
      <c r="ME149" s="233"/>
      <c r="MF149" s="233"/>
      <c r="MG149" s="233"/>
      <c r="MH149" s="233"/>
      <c r="MI149" s="233"/>
      <c r="MJ149" s="233"/>
      <c r="MK149" s="233"/>
      <c r="ML149" s="233"/>
      <c r="MM149" s="233"/>
      <c r="MN149" s="233"/>
      <c r="MO149" s="233"/>
      <c r="MP149" s="233"/>
      <c r="MQ149" s="233"/>
      <c r="MR149" s="233"/>
      <c r="MS149" s="233"/>
      <c r="MT149" s="233"/>
      <c r="MU149" s="233"/>
      <c r="MV149" s="233"/>
      <c r="MW149" s="233"/>
      <c r="MX149" s="233"/>
      <c r="MY149" s="233"/>
      <c r="MZ149" s="233"/>
      <c r="NA149" s="233"/>
      <c r="NB149" s="233"/>
      <c r="NC149" s="233"/>
      <c r="ND149" s="233"/>
      <c r="NE149" s="233"/>
      <c r="NF149" s="233"/>
      <c r="NG149" s="233"/>
      <c r="NH149" s="233"/>
      <c r="NI149" s="233"/>
      <c r="NJ149" s="233"/>
      <c r="NK149" s="233"/>
      <c r="NL149" s="233"/>
      <c r="NM149" s="233"/>
      <c r="NN149" s="233"/>
      <c r="NO149" s="233"/>
      <c r="NP149" s="233"/>
      <c r="NQ149" s="233"/>
      <c r="NR149" s="233"/>
      <c r="NS149" s="233"/>
      <c r="NT149" s="233"/>
      <c r="NU149" s="233"/>
      <c r="NV149" s="233"/>
      <c r="NW149" s="233"/>
      <c r="NX149" s="233"/>
      <c r="NY149" s="233"/>
      <c r="NZ149" s="233"/>
      <c r="OA149" s="233"/>
      <c r="OB149" s="233"/>
      <c r="OC149" s="233"/>
      <c r="OD149" s="233"/>
      <c r="OE149" s="233"/>
      <c r="OF149" s="233"/>
      <c r="OG149" s="233"/>
      <c r="OH149" s="233"/>
      <c r="OI149" s="233"/>
      <c r="OJ149" s="233"/>
      <c r="OK149" s="233"/>
      <c r="OL149" s="233"/>
      <c r="OM149" s="233"/>
      <c r="ON149" s="233"/>
      <c r="OO149" s="233"/>
      <c r="OP149" s="233"/>
      <c r="OQ149" s="233"/>
      <c r="OR149" s="233"/>
      <c r="OS149" s="233"/>
      <c r="OT149" s="233"/>
      <c r="OU149" s="233"/>
      <c r="OV149" s="233"/>
      <c r="OW149" s="233"/>
      <c r="OX149" s="233"/>
      <c r="OY149" s="233"/>
      <c r="OZ149" s="233"/>
      <c r="PA149" s="233"/>
      <c r="PB149" s="233"/>
      <c r="PC149" s="233"/>
      <c r="PD149" s="233"/>
      <c r="PE149" s="233"/>
      <c r="PF149" s="233"/>
      <c r="PG149" s="233"/>
      <c r="PH149" s="233"/>
      <c r="PI149" s="233"/>
      <c r="PJ149" s="233"/>
      <c r="PK149" s="233"/>
      <c r="PL149" s="233"/>
      <c r="PM149" s="233"/>
      <c r="PN149" s="233"/>
      <c r="PO149" s="233"/>
      <c r="PP149" s="233"/>
      <c r="PQ149" s="233"/>
      <c r="PR149" s="233"/>
      <c r="PS149" s="233"/>
      <c r="PT149" s="233"/>
      <c r="PU149" s="233"/>
      <c r="PV149" s="233"/>
      <c r="PW149" s="233"/>
      <c r="PX149" s="233"/>
      <c r="PY149" s="233"/>
      <c r="PZ149" s="233"/>
      <c r="QA149" s="233"/>
      <c r="QB149" s="233"/>
      <c r="QC149" s="233"/>
      <c r="QD149" s="233"/>
      <c r="QE149" s="233"/>
      <c r="QF149" s="233"/>
      <c r="QG149" s="233"/>
      <c r="QH149" s="233"/>
      <c r="QI149" s="233"/>
      <c r="QJ149" s="233"/>
      <c r="QK149" s="233"/>
      <c r="QL149" s="233"/>
      <c r="QM149" s="233"/>
      <c r="QN149" s="233"/>
      <c r="QO149" s="233"/>
      <c r="QP149" s="233"/>
      <c r="QQ149" s="233"/>
      <c r="QR149" s="233"/>
      <c r="QS149" s="233"/>
      <c r="QT149" s="233"/>
      <c r="QU149" s="233"/>
      <c r="QV149" s="233"/>
      <c r="QW149" s="233"/>
      <c r="QX149" s="233"/>
      <c r="QY149" s="233"/>
      <c r="QZ149" s="233"/>
      <c r="RA149" s="233"/>
      <c r="RB149" s="233"/>
      <c r="RC149" s="233"/>
      <c r="RD149" s="233"/>
      <c r="RE149" s="233"/>
      <c r="RF149" s="233"/>
      <c r="RG149" s="233"/>
      <c r="RH149" s="233"/>
      <c r="RI149" s="233"/>
      <c r="RJ149" s="233"/>
      <c r="RK149" s="233"/>
      <c r="RL149" s="233"/>
      <c r="RM149" s="233"/>
      <c r="RN149" s="233"/>
      <c r="RO149" s="233"/>
      <c r="RP149" s="233"/>
      <c r="RQ149" s="233"/>
      <c r="RR149" s="233"/>
      <c r="RS149" s="233"/>
      <c r="RT149" s="233"/>
      <c r="RU149" s="233"/>
      <c r="RV149" s="233"/>
      <c r="RW149" s="233"/>
      <c r="RX149" s="233"/>
      <c r="RY149" s="233"/>
      <c r="RZ149" s="233"/>
      <c r="SA149" s="233"/>
      <c r="SB149" s="233"/>
      <c r="SC149" s="233"/>
      <c r="SD149" s="233"/>
      <c r="SE149" s="233"/>
      <c r="SF149" s="233"/>
      <c r="SG149" s="233"/>
      <c r="SH149" s="233"/>
      <c r="SI149" s="233"/>
      <c r="SJ149" s="233"/>
      <c r="SK149" s="233"/>
      <c r="SL149" s="233"/>
      <c r="SM149" s="233"/>
      <c r="SN149" s="233"/>
      <c r="SO149" s="233"/>
      <c r="SP149" s="233"/>
      <c r="SQ149" s="233"/>
      <c r="SR149" s="233"/>
      <c r="SS149" s="233"/>
      <c r="ST149" s="233"/>
      <c r="SU149" s="233"/>
      <c r="SV149" s="233"/>
      <c r="SW149" s="233"/>
      <c r="SX149" s="233"/>
      <c r="SY149" s="233"/>
      <c r="SZ149" s="233"/>
      <c r="TA149" s="233"/>
      <c r="TB149" s="233"/>
      <c r="TC149" s="233"/>
      <c r="TD149" s="233"/>
      <c r="TE149" s="233"/>
      <c r="TF149" s="233"/>
      <c r="TG149" s="233"/>
      <c r="TH149" s="233"/>
      <c r="TI149" s="233"/>
      <c r="TJ149" s="233"/>
      <c r="TK149" s="233"/>
      <c r="TL149" s="233"/>
      <c r="TM149" s="233"/>
      <c r="TN149" s="233"/>
      <c r="TO149" s="233"/>
      <c r="TP149" s="233"/>
      <c r="TQ149" s="233"/>
      <c r="TR149" s="233"/>
      <c r="TS149" s="233"/>
      <c r="TT149" s="233"/>
      <c r="TU149" s="233"/>
      <c r="TV149" s="233"/>
      <c r="TW149" s="233"/>
      <c r="TX149" s="233"/>
      <c r="TY149" s="233"/>
      <c r="TZ149" s="233"/>
      <c r="UA149" s="233"/>
      <c r="UB149" s="233"/>
      <c r="UC149" s="233"/>
      <c r="UD149" s="233"/>
      <c r="UE149" s="233"/>
      <c r="UF149" s="233"/>
      <c r="UG149" s="233"/>
      <c r="UH149" s="233"/>
      <c r="UI149" s="233"/>
      <c r="UJ149" s="233"/>
      <c r="UK149" s="233"/>
      <c r="UL149" s="233"/>
      <c r="UM149" s="233"/>
      <c r="UN149" s="233"/>
      <c r="UO149" s="233"/>
      <c r="UP149" s="233"/>
      <c r="UQ149" s="233"/>
      <c r="UR149" s="233"/>
      <c r="US149" s="233"/>
      <c r="UT149" s="233"/>
      <c r="UU149" s="233"/>
      <c r="UV149" s="233"/>
      <c r="UW149" s="233"/>
      <c r="UX149" s="233"/>
      <c r="UY149" s="233"/>
      <c r="UZ149" s="233"/>
      <c r="VA149" s="233"/>
      <c r="VB149" s="233"/>
      <c r="VC149" s="233"/>
      <c r="VD149" s="233"/>
      <c r="VE149" s="233"/>
      <c r="VF149" s="233"/>
      <c r="VG149" s="233"/>
      <c r="VH149" s="233"/>
      <c r="VI149" s="233"/>
      <c r="VJ149" s="233"/>
      <c r="VK149" s="233"/>
      <c r="VL149" s="233"/>
      <c r="VM149" s="233"/>
      <c r="VN149" s="233"/>
      <c r="VO149" s="233"/>
      <c r="VP149" s="233"/>
      <c r="VQ149" s="233"/>
      <c r="VR149" s="233"/>
      <c r="VS149" s="233"/>
      <c r="VT149" s="233"/>
      <c r="VU149" s="233"/>
      <c r="VV149" s="233"/>
      <c r="VW149" s="233"/>
      <c r="VX149" s="233"/>
      <c r="VY149" s="233"/>
      <c r="VZ149" s="233"/>
      <c r="WA149" s="233"/>
      <c r="WB149" s="233"/>
      <c r="WC149" s="233"/>
      <c r="WD149" s="233"/>
      <c r="WE149" s="233"/>
      <c r="WF149" s="233"/>
      <c r="WG149" s="233"/>
      <c r="WH149" s="233"/>
      <c r="WI149" s="233"/>
      <c r="WJ149" s="233"/>
      <c r="WK149" s="233"/>
      <c r="WL149" s="233"/>
      <c r="WM149" s="233"/>
      <c r="WN149" s="233"/>
      <c r="WO149" s="233"/>
      <c r="WP149" s="233"/>
      <c r="WQ149" s="233"/>
      <c r="WR149" s="233"/>
      <c r="WS149" s="233"/>
      <c r="WT149" s="233"/>
      <c r="WU149" s="233"/>
      <c r="WV149" s="233"/>
      <c r="WW149" s="233"/>
      <c r="WX149" s="233"/>
      <c r="WY149" s="233"/>
      <c r="WZ149" s="233"/>
      <c r="XA149" s="233"/>
      <c r="XB149" s="233"/>
      <c r="XC149" s="233"/>
      <c r="XD149" s="233"/>
      <c r="XE149" s="233"/>
      <c r="XF149" s="233"/>
      <c r="XG149" s="233"/>
      <c r="XH149" s="233"/>
      <c r="XI149" s="233"/>
      <c r="XJ149" s="233"/>
      <c r="XK149" s="233"/>
      <c r="XL149" s="233"/>
      <c r="XM149" s="233"/>
      <c r="XN149" s="233"/>
      <c r="XO149" s="233"/>
      <c r="XP149" s="233"/>
      <c r="XQ149" s="233"/>
      <c r="XR149" s="233"/>
      <c r="XS149" s="233"/>
      <c r="XT149" s="233"/>
      <c r="XU149" s="233"/>
      <c r="XV149" s="233"/>
      <c r="XW149" s="233"/>
      <c r="XX149" s="233"/>
      <c r="XY149" s="233"/>
      <c r="XZ149" s="233"/>
      <c r="YA149" s="233"/>
      <c r="YB149" s="233"/>
      <c r="YC149" s="233"/>
      <c r="YD149" s="233"/>
      <c r="YE149" s="233"/>
      <c r="YF149" s="233"/>
      <c r="YG149" s="233"/>
      <c r="YH149" s="233"/>
      <c r="YI149" s="233"/>
      <c r="YJ149" s="233"/>
      <c r="YK149" s="233"/>
      <c r="YL149" s="233"/>
      <c r="YM149" s="233"/>
      <c r="YN149" s="233"/>
      <c r="YO149" s="233"/>
      <c r="YP149" s="233"/>
      <c r="YQ149" s="233"/>
      <c r="YR149" s="233"/>
      <c r="YS149" s="233"/>
      <c r="YT149" s="233"/>
      <c r="YU149" s="233"/>
      <c r="YV149" s="233"/>
      <c r="YW149" s="233"/>
      <c r="YX149" s="233"/>
      <c r="YY149" s="233"/>
      <c r="YZ149" s="233"/>
      <c r="ZA149" s="233"/>
      <c r="ZB149" s="233"/>
      <c r="ZC149" s="233"/>
      <c r="ZD149" s="233"/>
      <c r="ZE149" s="233"/>
      <c r="ZF149" s="233"/>
      <c r="ZG149" s="233"/>
      <c r="ZH149" s="233"/>
      <c r="ZI149" s="233"/>
      <c r="ZJ149" s="233"/>
      <c r="ZK149" s="233"/>
      <c r="ZL149" s="233"/>
      <c r="ZM149" s="233"/>
      <c r="ZN149" s="233"/>
      <c r="ZO149" s="233"/>
      <c r="ZP149" s="233"/>
      <c r="ZQ149" s="233"/>
      <c r="ZR149" s="233"/>
      <c r="ZS149" s="233"/>
      <c r="ZT149" s="233"/>
      <c r="ZU149" s="233"/>
      <c r="ZV149" s="233"/>
      <c r="ZW149" s="233"/>
      <c r="ZX149" s="233"/>
      <c r="ZY149" s="233"/>
      <c r="ZZ149" s="233"/>
      <c r="AAA149" s="233"/>
      <c r="AAB149" s="233"/>
      <c r="AAC149" s="233"/>
      <c r="AAD149" s="233"/>
      <c r="AAE149" s="233"/>
      <c r="AAF149" s="233"/>
      <c r="AAG149" s="233"/>
      <c r="AAH149" s="233"/>
      <c r="AAI149" s="233"/>
      <c r="AAJ149" s="233"/>
      <c r="AAK149" s="233"/>
      <c r="AAL149" s="233"/>
      <c r="AAM149" s="233"/>
      <c r="AAN149" s="233"/>
      <c r="AAO149" s="233"/>
      <c r="AAP149" s="233"/>
      <c r="AAQ149" s="233"/>
      <c r="AAR149" s="233"/>
      <c r="AAS149" s="233"/>
      <c r="AAT149" s="233"/>
      <c r="AAU149" s="233"/>
      <c r="AAV149" s="233"/>
      <c r="AAW149" s="233"/>
      <c r="AAX149" s="233"/>
      <c r="AAY149" s="233"/>
      <c r="AAZ149" s="233"/>
      <c r="ABA149" s="233"/>
      <c r="ABB149" s="233"/>
      <c r="ABC149" s="233"/>
      <c r="ABD149" s="233"/>
      <c r="ABE149" s="233"/>
      <c r="ABF149" s="233"/>
      <c r="ABG149" s="233"/>
      <c r="ABH149" s="233"/>
      <c r="ABI149" s="233"/>
      <c r="ABJ149" s="233"/>
      <c r="ABK149" s="233"/>
      <c r="ABL149" s="233"/>
      <c r="ABM149" s="233"/>
      <c r="ABN149" s="233"/>
      <c r="ABO149" s="233"/>
      <c r="ABP149" s="233"/>
      <c r="ABQ149" s="233"/>
      <c r="ABR149" s="233"/>
      <c r="ABS149" s="233"/>
      <c r="ABT149" s="233"/>
      <c r="ABU149" s="233"/>
      <c r="ABV149" s="233"/>
      <c r="ABW149" s="233"/>
      <c r="ABX149" s="233"/>
      <c r="ABY149" s="233"/>
      <c r="ABZ149" s="233"/>
      <c r="ACA149" s="233"/>
      <c r="ACB149" s="233"/>
      <c r="ACC149" s="233"/>
      <c r="ACD149" s="233"/>
      <c r="ACE149" s="233"/>
      <c r="ACF149" s="233"/>
      <c r="ACG149" s="233"/>
      <c r="ACH149" s="233"/>
      <c r="ACI149" s="233"/>
      <c r="ACJ149" s="233"/>
      <c r="ACK149" s="233"/>
      <c r="ACL149" s="233"/>
      <c r="ACM149" s="233"/>
      <c r="ACN149" s="233"/>
      <c r="ACO149" s="233"/>
      <c r="ACP149" s="233"/>
      <c r="ACQ149" s="233"/>
      <c r="ACR149" s="233"/>
      <c r="ACS149" s="233"/>
      <c r="ACT149" s="233"/>
      <c r="ACU149" s="233"/>
      <c r="ACV149" s="233"/>
      <c r="ACW149" s="233"/>
      <c r="ACX149" s="233"/>
      <c r="ACY149" s="233"/>
      <c r="ACZ149" s="233"/>
      <c r="ADA149" s="233"/>
      <c r="ADB149" s="233"/>
      <c r="ADC149" s="233"/>
      <c r="ADD149" s="233"/>
      <c r="ADE149" s="233"/>
      <c r="ADF149" s="233"/>
      <c r="ADG149" s="233"/>
      <c r="ADH149" s="233"/>
      <c r="ADI149" s="233"/>
      <c r="ADJ149" s="233"/>
      <c r="ADK149" s="233"/>
      <c r="ADL149" s="233"/>
      <c r="ADM149" s="233"/>
      <c r="ADN149" s="233"/>
      <c r="ADO149" s="233"/>
      <c r="ADP149" s="233"/>
      <c r="ADQ149" s="233"/>
      <c r="ADR149" s="233"/>
      <c r="ADS149" s="233"/>
      <c r="ADT149" s="233"/>
      <c r="ADU149" s="233"/>
      <c r="ADV149" s="233"/>
      <c r="ADW149" s="233"/>
      <c r="ADX149" s="233"/>
      <c r="ADY149" s="233"/>
      <c r="ADZ149" s="233"/>
      <c r="AEA149" s="233"/>
      <c r="AEB149" s="233"/>
      <c r="AEC149" s="233"/>
      <c r="AED149" s="233"/>
      <c r="AEE149" s="233"/>
      <c r="AEF149" s="233"/>
      <c r="AEG149" s="233"/>
      <c r="AEH149" s="233"/>
      <c r="AEI149" s="233"/>
      <c r="AEJ149" s="233"/>
      <c r="AEK149" s="233"/>
      <c r="AEL149" s="233"/>
      <c r="AEM149" s="233"/>
      <c r="AEN149" s="233"/>
      <c r="AEO149" s="233"/>
      <c r="AEP149" s="233"/>
      <c r="AEQ149" s="233"/>
      <c r="AER149" s="233"/>
      <c r="AES149" s="233"/>
      <c r="AET149" s="233"/>
      <c r="AEU149" s="233"/>
      <c r="AEV149" s="233"/>
      <c r="AEW149" s="233"/>
      <c r="AEX149" s="233"/>
      <c r="AEY149" s="233"/>
      <c r="AEZ149" s="233"/>
      <c r="AFA149" s="233"/>
      <c r="AFB149" s="233"/>
      <c r="AFC149" s="233"/>
      <c r="AFD149" s="233"/>
      <c r="AFE149" s="233"/>
      <c r="AFF149" s="233"/>
      <c r="AFG149" s="233"/>
      <c r="AFH149" s="233"/>
      <c r="AFI149" s="233"/>
      <c r="AFJ149" s="233"/>
      <c r="AFK149" s="233"/>
      <c r="AFL149" s="233"/>
      <c r="AFM149" s="233"/>
      <c r="AFN149" s="233"/>
      <c r="AFO149" s="233"/>
      <c r="AFP149" s="233"/>
      <c r="AFQ149" s="233"/>
      <c r="AFR149" s="233"/>
      <c r="AFS149" s="233"/>
      <c r="AFT149" s="233"/>
      <c r="AFU149" s="233"/>
      <c r="AFV149" s="233"/>
      <c r="AFW149" s="233"/>
      <c r="AFX149" s="233"/>
      <c r="AFY149" s="233"/>
      <c r="AFZ149" s="233"/>
      <c r="AGA149" s="233"/>
      <c r="AGB149" s="233"/>
      <c r="AGC149" s="233"/>
      <c r="AGD149" s="233"/>
      <c r="AGE149" s="233"/>
      <c r="AGF149" s="233"/>
      <c r="AGG149" s="233"/>
      <c r="AGH149" s="233"/>
      <c r="AGI149" s="233"/>
      <c r="AGJ149" s="233"/>
      <c r="AGK149" s="233"/>
      <c r="AGL149" s="233"/>
      <c r="AGM149" s="233"/>
      <c r="AGN149" s="233"/>
      <c r="AGO149" s="233"/>
      <c r="AGP149" s="233"/>
      <c r="AGQ149" s="233"/>
      <c r="AGR149" s="233"/>
      <c r="AGS149" s="233"/>
      <c r="AGT149" s="233"/>
      <c r="AGU149" s="233"/>
      <c r="AGV149" s="233"/>
      <c r="AGW149" s="233"/>
      <c r="AGX149" s="233"/>
      <c r="AGY149" s="233"/>
      <c r="AGZ149" s="233"/>
      <c r="AHA149" s="233"/>
      <c r="AHB149" s="233"/>
      <c r="AHC149" s="233"/>
      <c r="AHD149" s="233"/>
      <c r="AHE149" s="233"/>
      <c r="AHF149" s="233"/>
      <c r="AHG149" s="233"/>
      <c r="AHH149" s="233"/>
      <c r="AHI149" s="233"/>
      <c r="AHJ149" s="233"/>
      <c r="AHK149" s="233"/>
      <c r="AHL149" s="233"/>
      <c r="AHM149" s="233"/>
      <c r="AHN149" s="233"/>
      <c r="AHO149" s="233"/>
      <c r="AHP149" s="233"/>
      <c r="AHQ149" s="233"/>
      <c r="AHR149" s="233"/>
      <c r="AHS149" s="233"/>
      <c r="AHT149" s="233"/>
      <c r="AHU149" s="233"/>
      <c r="AHV149" s="233"/>
      <c r="AHW149" s="233"/>
      <c r="AHX149" s="233"/>
      <c r="AHY149" s="233"/>
      <c r="AHZ149" s="233"/>
      <c r="AIA149" s="233"/>
      <c r="AIB149" s="233"/>
      <c r="AIC149" s="233"/>
      <c r="AID149" s="233"/>
      <c r="AIE149" s="233"/>
      <c r="AIF149" s="233"/>
      <c r="AIG149" s="233"/>
      <c r="AIH149" s="233"/>
      <c r="AII149" s="233"/>
      <c r="AIJ149" s="233"/>
      <c r="AIK149" s="233"/>
      <c r="AIL149" s="233"/>
      <c r="AIM149" s="233"/>
      <c r="AIN149" s="233"/>
      <c r="AIO149" s="233"/>
      <c r="AIP149" s="233"/>
      <c r="AIQ149" s="233"/>
      <c r="AIR149" s="233"/>
      <c r="AIS149" s="233"/>
      <c r="AIT149" s="233"/>
      <c r="AIU149" s="233"/>
      <c r="AIV149" s="233"/>
      <c r="AIW149" s="233"/>
      <c r="AIX149" s="233"/>
      <c r="AIY149" s="233"/>
      <c r="AIZ149" s="233"/>
      <c r="AJA149" s="233"/>
      <c r="AJB149" s="233"/>
      <c r="AJC149" s="233"/>
      <c r="AJD149" s="233"/>
      <c r="AJE149" s="233"/>
      <c r="AJF149" s="233"/>
      <c r="AJG149" s="233"/>
      <c r="AJH149" s="233"/>
      <c r="AJI149" s="233"/>
      <c r="AJJ149" s="233"/>
      <c r="AJK149" s="233"/>
      <c r="AJL149" s="233"/>
      <c r="AJM149" s="233"/>
      <c r="AJN149" s="233"/>
      <c r="AJO149" s="233"/>
      <c r="AJP149" s="233"/>
      <c r="AJQ149" s="233"/>
      <c r="AJR149" s="233"/>
      <c r="AJS149" s="233"/>
      <c r="AJT149" s="233"/>
      <c r="AJU149" s="233"/>
      <c r="AJV149" s="233"/>
      <c r="AJW149" s="233"/>
      <c r="AJX149" s="233"/>
      <c r="AJY149" s="233"/>
      <c r="AJZ149" s="233"/>
      <c r="AKA149" s="233"/>
      <c r="AKB149" s="233"/>
      <c r="AKC149" s="233"/>
      <c r="AKD149" s="233"/>
      <c r="AKE149" s="233"/>
      <c r="AKF149" s="233"/>
      <c r="AKG149" s="233"/>
      <c r="AKH149" s="233"/>
      <c r="AKI149" s="233"/>
      <c r="AKJ149" s="233"/>
      <c r="AKK149" s="233"/>
      <c r="AKL149" s="233"/>
      <c r="AKM149" s="233"/>
      <c r="AKN149" s="233"/>
      <c r="AKO149" s="233"/>
      <c r="AKP149" s="233"/>
      <c r="AKQ149" s="233"/>
      <c r="AKR149" s="233"/>
      <c r="AKS149" s="233"/>
      <c r="AKT149" s="233"/>
      <c r="AKU149" s="233"/>
      <c r="AKV149" s="233"/>
      <c r="AKW149" s="233"/>
      <c r="AKX149" s="233"/>
      <c r="AKY149" s="233"/>
      <c r="AKZ149" s="233"/>
      <c r="ALA149" s="233"/>
      <c r="ALB149" s="233"/>
      <c r="ALC149" s="233"/>
      <c r="ALD149" s="233"/>
      <c r="ALE149" s="233"/>
      <c r="ALF149" s="233"/>
      <c r="ALG149" s="233"/>
      <c r="ALH149" s="233"/>
      <c r="ALI149" s="233"/>
      <c r="ALJ149" s="233"/>
      <c r="ALK149" s="233"/>
      <c r="ALL149" s="233"/>
      <c r="ALM149" s="233"/>
      <c r="ALN149" s="233"/>
      <c r="ALO149" s="233"/>
      <c r="ALP149" s="233"/>
      <c r="ALQ149" s="233"/>
      <c r="ALR149" s="233"/>
      <c r="ALS149" s="233"/>
    </row>
    <row r="150" spans="1:1007" x14ac:dyDescent="0.2">
      <c r="A150" s="415">
        <v>3</v>
      </c>
      <c r="B150" s="765" t="s">
        <v>275</v>
      </c>
      <c r="C150" s="761"/>
      <c r="D150" s="761"/>
      <c r="E150" s="767"/>
      <c r="F150" s="347">
        <f t="shared" si="24"/>
        <v>0</v>
      </c>
      <c r="G150" s="413">
        <f t="shared" si="25"/>
        <v>0</v>
      </c>
      <c r="H150" s="414">
        <f>ROUND(G150/$C$20,2)</f>
        <v>0</v>
      </c>
      <c r="I150" s="233"/>
      <c r="J150" s="233"/>
      <c r="K150" s="233"/>
      <c r="L150" s="233"/>
      <c r="M150" s="233"/>
      <c r="N150" s="233"/>
      <c r="O150" s="233"/>
      <c r="P150" s="233"/>
      <c r="Q150" s="233"/>
      <c r="R150" s="233"/>
      <c r="S150" s="233"/>
      <c r="T150" s="233"/>
      <c r="U150" s="233"/>
      <c r="V150" s="233"/>
      <c r="W150" s="233"/>
      <c r="X150" s="233"/>
      <c r="Y150" s="233"/>
      <c r="Z150" s="233"/>
      <c r="AA150" s="233"/>
      <c r="AB150" s="233"/>
      <c r="AC150" s="233"/>
      <c r="AD150" s="233"/>
      <c r="AE150" s="233"/>
      <c r="AF150" s="233"/>
      <c r="AG150" s="233"/>
      <c r="AH150" s="233"/>
      <c r="AI150" s="233"/>
      <c r="AJ150" s="233"/>
      <c r="AK150" s="233"/>
      <c r="AL150" s="233"/>
      <c r="AM150" s="233"/>
      <c r="AN150" s="233"/>
      <c r="AO150" s="233"/>
      <c r="AP150" s="233"/>
      <c r="AQ150" s="233"/>
      <c r="AR150" s="233"/>
      <c r="AS150" s="233"/>
      <c r="AT150" s="233"/>
      <c r="AU150" s="233"/>
      <c r="AV150" s="233"/>
      <c r="AW150" s="233"/>
      <c r="AX150" s="233"/>
      <c r="AY150" s="233"/>
      <c r="AZ150" s="233"/>
      <c r="BA150" s="233"/>
      <c r="BB150" s="233"/>
      <c r="BC150" s="233"/>
      <c r="BD150" s="233"/>
      <c r="BE150" s="233"/>
      <c r="BF150" s="233"/>
      <c r="BG150" s="233"/>
      <c r="BH150" s="233"/>
      <c r="BI150" s="233"/>
      <c r="BJ150" s="233"/>
      <c r="BK150" s="233"/>
      <c r="BL150" s="233"/>
      <c r="BM150" s="233"/>
      <c r="BN150" s="233"/>
      <c r="BO150" s="233"/>
      <c r="BP150" s="233"/>
      <c r="BQ150" s="233"/>
      <c r="BR150" s="233"/>
      <c r="BS150" s="233"/>
      <c r="BT150" s="233"/>
      <c r="BU150" s="233"/>
      <c r="BV150" s="233"/>
      <c r="BW150" s="233"/>
      <c r="BX150" s="233"/>
      <c r="BY150" s="233"/>
      <c r="BZ150" s="233"/>
      <c r="CA150" s="233"/>
      <c r="CB150" s="233"/>
      <c r="CC150" s="233"/>
      <c r="CD150" s="233"/>
      <c r="CE150" s="233"/>
      <c r="CF150" s="233"/>
      <c r="CG150" s="233"/>
      <c r="CH150" s="233"/>
      <c r="CI150" s="233"/>
      <c r="CJ150" s="233"/>
      <c r="CK150" s="233"/>
      <c r="CL150" s="233"/>
      <c r="CM150" s="233"/>
      <c r="CN150" s="233"/>
      <c r="CO150" s="233"/>
      <c r="CP150" s="233"/>
      <c r="CQ150" s="233"/>
      <c r="CR150" s="233"/>
      <c r="CS150" s="233"/>
      <c r="CT150" s="233"/>
      <c r="CU150" s="233"/>
      <c r="CV150" s="233"/>
      <c r="CW150" s="233"/>
      <c r="CX150" s="233"/>
      <c r="CY150" s="233"/>
      <c r="CZ150" s="233"/>
      <c r="DA150" s="233"/>
      <c r="DB150" s="233"/>
      <c r="DC150" s="233"/>
      <c r="DD150" s="233"/>
      <c r="DE150" s="233"/>
      <c r="DF150" s="233"/>
      <c r="DG150" s="233"/>
      <c r="DH150" s="233"/>
      <c r="DI150" s="233"/>
      <c r="DJ150" s="233"/>
      <c r="DK150" s="233"/>
      <c r="DL150" s="233"/>
      <c r="DM150" s="233"/>
      <c r="DN150" s="233"/>
      <c r="DO150" s="233"/>
      <c r="DP150" s="233"/>
      <c r="DQ150" s="233"/>
      <c r="DR150" s="233"/>
      <c r="DS150" s="233"/>
      <c r="DT150" s="233"/>
      <c r="DU150" s="233"/>
      <c r="DV150" s="233"/>
      <c r="DW150" s="233"/>
      <c r="DX150" s="233"/>
      <c r="DY150" s="233"/>
      <c r="DZ150" s="233"/>
      <c r="EA150" s="233"/>
      <c r="EB150" s="233"/>
      <c r="EC150" s="233"/>
      <c r="ED150" s="233"/>
      <c r="EE150" s="233"/>
      <c r="EF150" s="233"/>
      <c r="EG150" s="233"/>
      <c r="EH150" s="233"/>
      <c r="EI150" s="233"/>
      <c r="EJ150" s="233"/>
      <c r="EK150" s="233"/>
      <c r="EL150" s="233"/>
      <c r="EM150" s="233"/>
      <c r="EN150" s="233"/>
      <c r="EO150" s="233"/>
      <c r="EP150" s="233"/>
      <c r="EQ150" s="233"/>
      <c r="ER150" s="233"/>
      <c r="ES150" s="233"/>
      <c r="ET150" s="233"/>
      <c r="EU150" s="233"/>
      <c r="EV150" s="233"/>
      <c r="EW150" s="233"/>
      <c r="EX150" s="233"/>
      <c r="EY150" s="233"/>
      <c r="EZ150" s="233"/>
      <c r="FA150" s="233"/>
      <c r="FB150" s="233"/>
      <c r="FC150" s="233"/>
      <c r="FD150" s="233"/>
      <c r="FE150" s="233"/>
      <c r="FF150" s="233"/>
      <c r="FG150" s="233"/>
      <c r="FH150" s="233"/>
      <c r="FI150" s="233"/>
      <c r="FJ150" s="233"/>
      <c r="FK150" s="233"/>
      <c r="FL150" s="233"/>
      <c r="FM150" s="233"/>
      <c r="FN150" s="233"/>
      <c r="FO150" s="233"/>
      <c r="FP150" s="233"/>
      <c r="FQ150" s="233"/>
      <c r="FR150" s="233"/>
      <c r="FS150" s="233"/>
      <c r="FT150" s="233"/>
      <c r="FU150" s="233"/>
      <c r="FV150" s="233"/>
      <c r="FW150" s="233"/>
      <c r="FX150" s="233"/>
      <c r="FY150" s="233"/>
      <c r="FZ150" s="233"/>
      <c r="GA150" s="233"/>
      <c r="GB150" s="233"/>
      <c r="GC150" s="233"/>
      <c r="GD150" s="233"/>
      <c r="GE150" s="233"/>
      <c r="GF150" s="233"/>
      <c r="GG150" s="233"/>
      <c r="GH150" s="233"/>
      <c r="GI150" s="233"/>
      <c r="GJ150" s="233"/>
      <c r="GK150" s="233"/>
      <c r="GL150" s="233"/>
      <c r="GM150" s="233"/>
      <c r="GN150" s="233"/>
      <c r="GO150" s="233"/>
      <c r="GP150" s="233"/>
      <c r="GQ150" s="233"/>
      <c r="GR150" s="233"/>
      <c r="GS150" s="233"/>
      <c r="GT150" s="233"/>
      <c r="GU150" s="233"/>
      <c r="GV150" s="233"/>
      <c r="GW150" s="233"/>
      <c r="GX150" s="233"/>
      <c r="GY150" s="233"/>
      <c r="GZ150" s="233"/>
      <c r="HA150" s="233"/>
      <c r="HB150" s="233"/>
      <c r="HC150" s="233"/>
      <c r="HD150" s="233"/>
      <c r="HE150" s="233"/>
      <c r="HF150" s="233"/>
      <c r="HG150" s="233"/>
      <c r="HH150" s="233"/>
      <c r="HI150" s="233"/>
      <c r="HJ150" s="233"/>
      <c r="HK150" s="233"/>
      <c r="HL150" s="233"/>
      <c r="HM150" s="233"/>
      <c r="HN150" s="233"/>
      <c r="HO150" s="233"/>
      <c r="HP150" s="233"/>
      <c r="HQ150" s="233"/>
      <c r="HR150" s="233"/>
      <c r="HS150" s="233"/>
      <c r="HT150" s="233"/>
      <c r="HU150" s="233"/>
      <c r="HV150" s="233"/>
      <c r="HW150" s="233"/>
      <c r="HX150" s="233"/>
      <c r="HY150" s="233"/>
      <c r="HZ150" s="233"/>
      <c r="IA150" s="233"/>
      <c r="IB150" s="233"/>
      <c r="IC150" s="233"/>
      <c r="ID150" s="233"/>
      <c r="IE150" s="233"/>
      <c r="IF150" s="233"/>
      <c r="IG150" s="233"/>
      <c r="IH150" s="233"/>
      <c r="II150" s="233"/>
      <c r="IJ150" s="233"/>
      <c r="IK150" s="233"/>
      <c r="IL150" s="233"/>
      <c r="IM150" s="233"/>
      <c r="IN150" s="233"/>
      <c r="IO150" s="233"/>
      <c r="IP150" s="233"/>
      <c r="IQ150" s="233"/>
      <c r="IR150" s="233"/>
      <c r="IS150" s="233"/>
      <c r="IT150" s="233"/>
      <c r="IU150" s="233"/>
      <c r="IV150" s="233"/>
      <c r="IW150" s="233"/>
      <c r="IX150" s="233"/>
      <c r="IY150" s="233"/>
      <c r="IZ150" s="233"/>
      <c r="JA150" s="233"/>
      <c r="JB150" s="233"/>
      <c r="JC150" s="233"/>
      <c r="JD150" s="233"/>
      <c r="JE150" s="233"/>
      <c r="JF150" s="233"/>
      <c r="JG150" s="233"/>
      <c r="JH150" s="233"/>
      <c r="JI150" s="233"/>
      <c r="JJ150" s="233"/>
      <c r="JK150" s="233"/>
      <c r="JL150" s="233"/>
      <c r="JM150" s="233"/>
      <c r="JN150" s="233"/>
      <c r="JO150" s="233"/>
      <c r="JP150" s="233"/>
      <c r="JQ150" s="233"/>
      <c r="JR150" s="233"/>
      <c r="JS150" s="233"/>
      <c r="JT150" s="233"/>
      <c r="JU150" s="233"/>
      <c r="JV150" s="233"/>
      <c r="JW150" s="233"/>
      <c r="JX150" s="233"/>
      <c r="JY150" s="233"/>
      <c r="JZ150" s="233"/>
      <c r="KA150" s="233"/>
      <c r="KB150" s="233"/>
      <c r="KC150" s="233"/>
      <c r="KD150" s="233"/>
      <c r="KE150" s="233"/>
      <c r="KF150" s="233"/>
      <c r="KG150" s="233"/>
      <c r="KH150" s="233"/>
      <c r="KI150" s="233"/>
      <c r="KJ150" s="233"/>
      <c r="KK150" s="233"/>
      <c r="KL150" s="233"/>
      <c r="KM150" s="233"/>
      <c r="KN150" s="233"/>
      <c r="KO150" s="233"/>
      <c r="KP150" s="233"/>
      <c r="KQ150" s="233"/>
      <c r="KR150" s="233"/>
      <c r="KS150" s="233"/>
      <c r="KT150" s="233"/>
      <c r="KU150" s="233"/>
      <c r="KV150" s="233"/>
      <c r="KW150" s="233"/>
      <c r="KX150" s="233"/>
      <c r="KY150" s="233"/>
      <c r="KZ150" s="233"/>
      <c r="LA150" s="233"/>
      <c r="LB150" s="233"/>
      <c r="LC150" s="233"/>
      <c r="LD150" s="233"/>
      <c r="LE150" s="233"/>
      <c r="LF150" s="233"/>
      <c r="LG150" s="233"/>
      <c r="LH150" s="233"/>
      <c r="LI150" s="233"/>
      <c r="LJ150" s="233"/>
      <c r="LK150" s="233"/>
      <c r="LL150" s="233"/>
      <c r="LM150" s="233"/>
      <c r="LN150" s="233"/>
      <c r="LO150" s="233"/>
      <c r="LP150" s="233"/>
      <c r="LQ150" s="233"/>
      <c r="LR150" s="233"/>
      <c r="LS150" s="233"/>
      <c r="LT150" s="233"/>
      <c r="LU150" s="233"/>
      <c r="LV150" s="233"/>
      <c r="LW150" s="233"/>
      <c r="LX150" s="233"/>
      <c r="LY150" s="233"/>
      <c r="LZ150" s="233"/>
      <c r="MA150" s="233"/>
      <c r="MB150" s="233"/>
      <c r="MC150" s="233"/>
      <c r="MD150" s="233"/>
      <c r="ME150" s="233"/>
      <c r="MF150" s="233"/>
      <c r="MG150" s="233"/>
      <c r="MH150" s="233"/>
      <c r="MI150" s="233"/>
      <c r="MJ150" s="233"/>
      <c r="MK150" s="233"/>
      <c r="ML150" s="233"/>
      <c r="MM150" s="233"/>
      <c r="MN150" s="233"/>
      <c r="MO150" s="233"/>
      <c r="MP150" s="233"/>
      <c r="MQ150" s="233"/>
      <c r="MR150" s="233"/>
      <c r="MS150" s="233"/>
      <c r="MT150" s="233"/>
      <c r="MU150" s="233"/>
      <c r="MV150" s="233"/>
      <c r="MW150" s="233"/>
      <c r="MX150" s="233"/>
      <c r="MY150" s="233"/>
      <c r="MZ150" s="233"/>
      <c r="NA150" s="233"/>
      <c r="NB150" s="233"/>
      <c r="NC150" s="233"/>
      <c r="ND150" s="233"/>
      <c r="NE150" s="233"/>
      <c r="NF150" s="233"/>
      <c r="NG150" s="233"/>
      <c r="NH150" s="233"/>
      <c r="NI150" s="233"/>
      <c r="NJ150" s="233"/>
      <c r="NK150" s="233"/>
      <c r="NL150" s="233"/>
      <c r="NM150" s="233"/>
      <c r="NN150" s="233"/>
      <c r="NO150" s="233"/>
      <c r="NP150" s="233"/>
      <c r="NQ150" s="233"/>
      <c r="NR150" s="233"/>
      <c r="NS150" s="233"/>
      <c r="NT150" s="233"/>
      <c r="NU150" s="233"/>
      <c r="NV150" s="233"/>
      <c r="NW150" s="233"/>
      <c r="NX150" s="233"/>
      <c r="NY150" s="233"/>
      <c r="NZ150" s="233"/>
      <c r="OA150" s="233"/>
      <c r="OB150" s="233"/>
      <c r="OC150" s="233"/>
      <c r="OD150" s="233"/>
      <c r="OE150" s="233"/>
      <c r="OF150" s="233"/>
      <c r="OG150" s="233"/>
      <c r="OH150" s="233"/>
      <c r="OI150" s="233"/>
      <c r="OJ150" s="233"/>
      <c r="OK150" s="233"/>
      <c r="OL150" s="233"/>
      <c r="OM150" s="233"/>
      <c r="ON150" s="233"/>
      <c r="OO150" s="233"/>
      <c r="OP150" s="233"/>
      <c r="OQ150" s="233"/>
      <c r="OR150" s="233"/>
      <c r="OS150" s="233"/>
      <c r="OT150" s="233"/>
      <c r="OU150" s="233"/>
      <c r="OV150" s="233"/>
      <c r="OW150" s="233"/>
      <c r="OX150" s="233"/>
      <c r="OY150" s="233"/>
      <c r="OZ150" s="233"/>
      <c r="PA150" s="233"/>
      <c r="PB150" s="233"/>
      <c r="PC150" s="233"/>
      <c r="PD150" s="233"/>
      <c r="PE150" s="233"/>
      <c r="PF150" s="233"/>
      <c r="PG150" s="233"/>
      <c r="PH150" s="233"/>
      <c r="PI150" s="233"/>
      <c r="PJ150" s="233"/>
      <c r="PK150" s="233"/>
      <c r="PL150" s="233"/>
      <c r="PM150" s="233"/>
      <c r="PN150" s="233"/>
      <c r="PO150" s="233"/>
      <c r="PP150" s="233"/>
      <c r="PQ150" s="233"/>
      <c r="PR150" s="233"/>
      <c r="PS150" s="233"/>
      <c r="PT150" s="233"/>
      <c r="PU150" s="233"/>
      <c r="PV150" s="233"/>
      <c r="PW150" s="233"/>
      <c r="PX150" s="233"/>
      <c r="PY150" s="233"/>
      <c r="PZ150" s="233"/>
      <c r="QA150" s="233"/>
      <c r="QB150" s="233"/>
      <c r="QC150" s="233"/>
      <c r="QD150" s="233"/>
      <c r="QE150" s="233"/>
      <c r="QF150" s="233"/>
      <c r="QG150" s="233"/>
      <c r="QH150" s="233"/>
      <c r="QI150" s="233"/>
      <c r="QJ150" s="233"/>
      <c r="QK150" s="233"/>
      <c r="QL150" s="233"/>
      <c r="QM150" s="233"/>
      <c r="QN150" s="233"/>
      <c r="QO150" s="233"/>
      <c r="QP150" s="233"/>
      <c r="QQ150" s="233"/>
      <c r="QR150" s="233"/>
      <c r="QS150" s="233"/>
      <c r="QT150" s="233"/>
      <c r="QU150" s="233"/>
      <c r="QV150" s="233"/>
      <c r="QW150" s="233"/>
      <c r="QX150" s="233"/>
      <c r="QY150" s="233"/>
      <c r="QZ150" s="233"/>
      <c r="RA150" s="233"/>
      <c r="RB150" s="233"/>
      <c r="RC150" s="233"/>
      <c r="RD150" s="233"/>
      <c r="RE150" s="233"/>
      <c r="RF150" s="233"/>
      <c r="RG150" s="233"/>
      <c r="RH150" s="233"/>
      <c r="RI150" s="233"/>
      <c r="RJ150" s="233"/>
      <c r="RK150" s="233"/>
      <c r="RL150" s="233"/>
      <c r="RM150" s="233"/>
      <c r="RN150" s="233"/>
      <c r="RO150" s="233"/>
      <c r="RP150" s="233"/>
      <c r="RQ150" s="233"/>
      <c r="RR150" s="233"/>
      <c r="RS150" s="233"/>
      <c r="RT150" s="233"/>
      <c r="RU150" s="233"/>
      <c r="RV150" s="233"/>
      <c r="RW150" s="233"/>
      <c r="RX150" s="233"/>
      <c r="RY150" s="233"/>
      <c r="RZ150" s="233"/>
      <c r="SA150" s="233"/>
      <c r="SB150" s="233"/>
      <c r="SC150" s="233"/>
      <c r="SD150" s="233"/>
      <c r="SE150" s="233"/>
      <c r="SF150" s="233"/>
      <c r="SG150" s="233"/>
      <c r="SH150" s="233"/>
      <c r="SI150" s="233"/>
      <c r="SJ150" s="233"/>
      <c r="SK150" s="233"/>
      <c r="SL150" s="233"/>
      <c r="SM150" s="233"/>
      <c r="SN150" s="233"/>
      <c r="SO150" s="233"/>
      <c r="SP150" s="233"/>
      <c r="SQ150" s="233"/>
      <c r="SR150" s="233"/>
      <c r="SS150" s="233"/>
      <c r="ST150" s="233"/>
      <c r="SU150" s="233"/>
      <c r="SV150" s="233"/>
      <c r="SW150" s="233"/>
      <c r="SX150" s="233"/>
      <c r="SY150" s="233"/>
      <c r="SZ150" s="233"/>
      <c r="TA150" s="233"/>
      <c r="TB150" s="233"/>
      <c r="TC150" s="233"/>
      <c r="TD150" s="233"/>
      <c r="TE150" s="233"/>
      <c r="TF150" s="233"/>
      <c r="TG150" s="233"/>
      <c r="TH150" s="233"/>
      <c r="TI150" s="233"/>
      <c r="TJ150" s="233"/>
      <c r="TK150" s="233"/>
      <c r="TL150" s="233"/>
      <c r="TM150" s="233"/>
      <c r="TN150" s="233"/>
      <c r="TO150" s="233"/>
      <c r="TP150" s="233"/>
      <c r="TQ150" s="233"/>
      <c r="TR150" s="233"/>
      <c r="TS150" s="233"/>
      <c r="TT150" s="233"/>
      <c r="TU150" s="233"/>
      <c r="TV150" s="233"/>
      <c r="TW150" s="233"/>
      <c r="TX150" s="233"/>
      <c r="TY150" s="233"/>
      <c r="TZ150" s="233"/>
      <c r="UA150" s="233"/>
      <c r="UB150" s="233"/>
      <c r="UC150" s="233"/>
      <c r="UD150" s="233"/>
      <c r="UE150" s="233"/>
      <c r="UF150" s="233"/>
      <c r="UG150" s="233"/>
      <c r="UH150" s="233"/>
      <c r="UI150" s="233"/>
      <c r="UJ150" s="233"/>
      <c r="UK150" s="233"/>
      <c r="UL150" s="233"/>
      <c r="UM150" s="233"/>
      <c r="UN150" s="233"/>
      <c r="UO150" s="233"/>
      <c r="UP150" s="233"/>
      <c r="UQ150" s="233"/>
      <c r="UR150" s="233"/>
      <c r="US150" s="233"/>
      <c r="UT150" s="233"/>
      <c r="UU150" s="233"/>
      <c r="UV150" s="233"/>
      <c r="UW150" s="233"/>
      <c r="UX150" s="233"/>
      <c r="UY150" s="233"/>
      <c r="UZ150" s="233"/>
      <c r="VA150" s="233"/>
      <c r="VB150" s="233"/>
      <c r="VC150" s="233"/>
      <c r="VD150" s="233"/>
      <c r="VE150" s="233"/>
      <c r="VF150" s="233"/>
      <c r="VG150" s="233"/>
      <c r="VH150" s="233"/>
      <c r="VI150" s="233"/>
      <c r="VJ150" s="233"/>
      <c r="VK150" s="233"/>
      <c r="VL150" s="233"/>
      <c r="VM150" s="233"/>
      <c r="VN150" s="233"/>
      <c r="VO150" s="233"/>
      <c r="VP150" s="233"/>
      <c r="VQ150" s="233"/>
      <c r="VR150" s="233"/>
      <c r="VS150" s="233"/>
      <c r="VT150" s="233"/>
      <c r="VU150" s="233"/>
      <c r="VV150" s="233"/>
      <c r="VW150" s="233"/>
      <c r="VX150" s="233"/>
      <c r="VY150" s="233"/>
      <c r="VZ150" s="233"/>
      <c r="WA150" s="233"/>
      <c r="WB150" s="233"/>
      <c r="WC150" s="233"/>
      <c r="WD150" s="233"/>
      <c r="WE150" s="233"/>
      <c r="WF150" s="233"/>
      <c r="WG150" s="233"/>
      <c r="WH150" s="233"/>
      <c r="WI150" s="233"/>
      <c r="WJ150" s="233"/>
      <c r="WK150" s="233"/>
      <c r="WL150" s="233"/>
      <c r="WM150" s="233"/>
      <c r="WN150" s="233"/>
      <c r="WO150" s="233"/>
      <c r="WP150" s="233"/>
      <c r="WQ150" s="233"/>
      <c r="WR150" s="233"/>
      <c r="WS150" s="233"/>
      <c r="WT150" s="233"/>
      <c r="WU150" s="233"/>
      <c r="WV150" s="233"/>
      <c r="WW150" s="233"/>
      <c r="WX150" s="233"/>
      <c r="WY150" s="233"/>
      <c r="WZ150" s="233"/>
      <c r="XA150" s="233"/>
      <c r="XB150" s="233"/>
      <c r="XC150" s="233"/>
      <c r="XD150" s="233"/>
      <c r="XE150" s="233"/>
      <c r="XF150" s="233"/>
      <c r="XG150" s="233"/>
      <c r="XH150" s="233"/>
      <c r="XI150" s="233"/>
      <c r="XJ150" s="233"/>
      <c r="XK150" s="233"/>
      <c r="XL150" s="233"/>
      <c r="XM150" s="233"/>
      <c r="XN150" s="233"/>
      <c r="XO150" s="233"/>
      <c r="XP150" s="233"/>
      <c r="XQ150" s="233"/>
      <c r="XR150" s="233"/>
      <c r="XS150" s="233"/>
      <c r="XT150" s="233"/>
      <c r="XU150" s="233"/>
      <c r="XV150" s="233"/>
      <c r="XW150" s="233"/>
      <c r="XX150" s="233"/>
      <c r="XY150" s="233"/>
      <c r="XZ150" s="233"/>
      <c r="YA150" s="233"/>
      <c r="YB150" s="233"/>
      <c r="YC150" s="233"/>
      <c r="YD150" s="233"/>
      <c r="YE150" s="233"/>
      <c r="YF150" s="233"/>
      <c r="YG150" s="233"/>
      <c r="YH150" s="233"/>
      <c r="YI150" s="233"/>
      <c r="YJ150" s="233"/>
      <c r="YK150" s="233"/>
      <c r="YL150" s="233"/>
      <c r="YM150" s="233"/>
      <c r="YN150" s="233"/>
      <c r="YO150" s="233"/>
      <c r="YP150" s="233"/>
      <c r="YQ150" s="233"/>
      <c r="YR150" s="233"/>
      <c r="YS150" s="233"/>
      <c r="YT150" s="233"/>
      <c r="YU150" s="233"/>
      <c r="YV150" s="233"/>
      <c r="YW150" s="233"/>
      <c r="YX150" s="233"/>
      <c r="YY150" s="233"/>
      <c r="YZ150" s="233"/>
      <c r="ZA150" s="233"/>
      <c r="ZB150" s="233"/>
      <c r="ZC150" s="233"/>
      <c r="ZD150" s="233"/>
      <c r="ZE150" s="233"/>
      <c r="ZF150" s="233"/>
      <c r="ZG150" s="233"/>
      <c r="ZH150" s="233"/>
      <c r="ZI150" s="233"/>
      <c r="ZJ150" s="233"/>
      <c r="ZK150" s="233"/>
      <c r="ZL150" s="233"/>
      <c r="ZM150" s="233"/>
      <c r="ZN150" s="233"/>
      <c r="ZO150" s="233"/>
      <c r="ZP150" s="233"/>
      <c r="ZQ150" s="233"/>
      <c r="ZR150" s="233"/>
      <c r="ZS150" s="233"/>
      <c r="ZT150" s="233"/>
      <c r="ZU150" s="233"/>
      <c r="ZV150" s="233"/>
      <c r="ZW150" s="233"/>
      <c r="ZX150" s="233"/>
      <c r="ZY150" s="233"/>
      <c r="ZZ150" s="233"/>
      <c r="AAA150" s="233"/>
      <c r="AAB150" s="233"/>
      <c r="AAC150" s="233"/>
      <c r="AAD150" s="233"/>
      <c r="AAE150" s="233"/>
      <c r="AAF150" s="233"/>
      <c r="AAG150" s="233"/>
      <c r="AAH150" s="233"/>
      <c r="AAI150" s="233"/>
      <c r="AAJ150" s="233"/>
      <c r="AAK150" s="233"/>
      <c r="AAL150" s="233"/>
      <c r="AAM150" s="233"/>
      <c r="AAN150" s="233"/>
      <c r="AAO150" s="233"/>
      <c r="AAP150" s="233"/>
      <c r="AAQ150" s="233"/>
      <c r="AAR150" s="233"/>
      <c r="AAS150" s="233"/>
      <c r="AAT150" s="233"/>
      <c r="AAU150" s="233"/>
      <c r="AAV150" s="233"/>
      <c r="AAW150" s="233"/>
      <c r="AAX150" s="233"/>
      <c r="AAY150" s="233"/>
      <c r="AAZ150" s="233"/>
      <c r="ABA150" s="233"/>
      <c r="ABB150" s="233"/>
      <c r="ABC150" s="233"/>
      <c r="ABD150" s="233"/>
      <c r="ABE150" s="233"/>
      <c r="ABF150" s="233"/>
      <c r="ABG150" s="233"/>
      <c r="ABH150" s="233"/>
      <c r="ABI150" s="233"/>
      <c r="ABJ150" s="233"/>
      <c r="ABK150" s="233"/>
      <c r="ABL150" s="233"/>
      <c r="ABM150" s="233"/>
      <c r="ABN150" s="233"/>
      <c r="ABO150" s="233"/>
      <c r="ABP150" s="233"/>
      <c r="ABQ150" s="233"/>
      <c r="ABR150" s="233"/>
      <c r="ABS150" s="233"/>
      <c r="ABT150" s="233"/>
      <c r="ABU150" s="233"/>
      <c r="ABV150" s="233"/>
      <c r="ABW150" s="233"/>
      <c r="ABX150" s="233"/>
      <c r="ABY150" s="233"/>
      <c r="ABZ150" s="233"/>
      <c r="ACA150" s="233"/>
      <c r="ACB150" s="233"/>
      <c r="ACC150" s="233"/>
      <c r="ACD150" s="233"/>
      <c r="ACE150" s="233"/>
      <c r="ACF150" s="233"/>
      <c r="ACG150" s="233"/>
      <c r="ACH150" s="233"/>
      <c r="ACI150" s="233"/>
      <c r="ACJ150" s="233"/>
      <c r="ACK150" s="233"/>
      <c r="ACL150" s="233"/>
      <c r="ACM150" s="233"/>
      <c r="ACN150" s="233"/>
      <c r="ACO150" s="233"/>
      <c r="ACP150" s="233"/>
      <c r="ACQ150" s="233"/>
      <c r="ACR150" s="233"/>
      <c r="ACS150" s="233"/>
      <c r="ACT150" s="233"/>
      <c r="ACU150" s="233"/>
      <c r="ACV150" s="233"/>
      <c r="ACW150" s="233"/>
      <c r="ACX150" s="233"/>
      <c r="ACY150" s="233"/>
      <c r="ACZ150" s="233"/>
      <c r="ADA150" s="233"/>
      <c r="ADB150" s="233"/>
      <c r="ADC150" s="233"/>
      <c r="ADD150" s="233"/>
      <c r="ADE150" s="233"/>
      <c r="ADF150" s="233"/>
      <c r="ADG150" s="233"/>
      <c r="ADH150" s="233"/>
      <c r="ADI150" s="233"/>
      <c r="ADJ150" s="233"/>
      <c r="ADK150" s="233"/>
      <c r="ADL150" s="233"/>
      <c r="ADM150" s="233"/>
      <c r="ADN150" s="233"/>
      <c r="ADO150" s="233"/>
      <c r="ADP150" s="233"/>
      <c r="ADQ150" s="233"/>
      <c r="ADR150" s="233"/>
      <c r="ADS150" s="233"/>
      <c r="ADT150" s="233"/>
      <c r="ADU150" s="233"/>
      <c r="ADV150" s="233"/>
      <c r="ADW150" s="233"/>
      <c r="ADX150" s="233"/>
      <c r="ADY150" s="233"/>
      <c r="ADZ150" s="233"/>
      <c r="AEA150" s="233"/>
      <c r="AEB150" s="233"/>
      <c r="AEC150" s="233"/>
      <c r="AED150" s="233"/>
      <c r="AEE150" s="233"/>
      <c r="AEF150" s="233"/>
      <c r="AEG150" s="233"/>
      <c r="AEH150" s="233"/>
      <c r="AEI150" s="233"/>
      <c r="AEJ150" s="233"/>
      <c r="AEK150" s="233"/>
      <c r="AEL150" s="233"/>
      <c r="AEM150" s="233"/>
      <c r="AEN150" s="233"/>
      <c r="AEO150" s="233"/>
      <c r="AEP150" s="233"/>
      <c r="AEQ150" s="233"/>
      <c r="AER150" s="233"/>
      <c r="AES150" s="233"/>
      <c r="AET150" s="233"/>
      <c r="AEU150" s="233"/>
      <c r="AEV150" s="233"/>
      <c r="AEW150" s="233"/>
      <c r="AEX150" s="233"/>
      <c r="AEY150" s="233"/>
      <c r="AEZ150" s="233"/>
      <c r="AFA150" s="233"/>
      <c r="AFB150" s="233"/>
      <c r="AFC150" s="233"/>
      <c r="AFD150" s="233"/>
      <c r="AFE150" s="233"/>
      <c r="AFF150" s="233"/>
      <c r="AFG150" s="233"/>
      <c r="AFH150" s="233"/>
      <c r="AFI150" s="233"/>
      <c r="AFJ150" s="233"/>
      <c r="AFK150" s="233"/>
      <c r="AFL150" s="233"/>
      <c r="AFM150" s="233"/>
      <c r="AFN150" s="233"/>
      <c r="AFO150" s="233"/>
      <c r="AFP150" s="233"/>
      <c r="AFQ150" s="233"/>
      <c r="AFR150" s="233"/>
      <c r="AFS150" s="233"/>
      <c r="AFT150" s="233"/>
      <c r="AFU150" s="233"/>
      <c r="AFV150" s="233"/>
      <c r="AFW150" s="233"/>
      <c r="AFX150" s="233"/>
      <c r="AFY150" s="233"/>
      <c r="AFZ150" s="233"/>
      <c r="AGA150" s="233"/>
      <c r="AGB150" s="233"/>
      <c r="AGC150" s="233"/>
      <c r="AGD150" s="233"/>
      <c r="AGE150" s="233"/>
      <c r="AGF150" s="233"/>
      <c r="AGG150" s="233"/>
      <c r="AGH150" s="233"/>
      <c r="AGI150" s="233"/>
      <c r="AGJ150" s="233"/>
      <c r="AGK150" s="233"/>
      <c r="AGL150" s="233"/>
      <c r="AGM150" s="233"/>
      <c r="AGN150" s="233"/>
      <c r="AGO150" s="233"/>
      <c r="AGP150" s="233"/>
      <c r="AGQ150" s="233"/>
      <c r="AGR150" s="233"/>
      <c r="AGS150" s="233"/>
      <c r="AGT150" s="233"/>
      <c r="AGU150" s="233"/>
      <c r="AGV150" s="233"/>
      <c r="AGW150" s="233"/>
      <c r="AGX150" s="233"/>
      <c r="AGY150" s="233"/>
      <c r="AGZ150" s="233"/>
      <c r="AHA150" s="233"/>
      <c r="AHB150" s="233"/>
      <c r="AHC150" s="233"/>
      <c r="AHD150" s="233"/>
      <c r="AHE150" s="233"/>
      <c r="AHF150" s="233"/>
      <c r="AHG150" s="233"/>
      <c r="AHH150" s="233"/>
      <c r="AHI150" s="233"/>
      <c r="AHJ150" s="233"/>
      <c r="AHK150" s="233"/>
      <c r="AHL150" s="233"/>
      <c r="AHM150" s="233"/>
      <c r="AHN150" s="233"/>
      <c r="AHO150" s="233"/>
      <c r="AHP150" s="233"/>
      <c r="AHQ150" s="233"/>
      <c r="AHR150" s="233"/>
      <c r="AHS150" s="233"/>
      <c r="AHT150" s="233"/>
      <c r="AHU150" s="233"/>
      <c r="AHV150" s="233"/>
      <c r="AHW150" s="233"/>
      <c r="AHX150" s="233"/>
      <c r="AHY150" s="233"/>
      <c r="AHZ150" s="233"/>
      <c r="AIA150" s="233"/>
      <c r="AIB150" s="233"/>
      <c r="AIC150" s="233"/>
      <c r="AID150" s="233"/>
      <c r="AIE150" s="233"/>
      <c r="AIF150" s="233"/>
      <c r="AIG150" s="233"/>
      <c r="AIH150" s="233"/>
      <c r="AII150" s="233"/>
      <c r="AIJ150" s="233"/>
      <c r="AIK150" s="233"/>
      <c r="AIL150" s="233"/>
      <c r="AIM150" s="233"/>
      <c r="AIN150" s="233"/>
      <c r="AIO150" s="233"/>
      <c r="AIP150" s="233"/>
      <c r="AIQ150" s="233"/>
      <c r="AIR150" s="233"/>
      <c r="AIS150" s="233"/>
      <c r="AIT150" s="233"/>
      <c r="AIU150" s="233"/>
      <c r="AIV150" s="233"/>
      <c r="AIW150" s="233"/>
      <c r="AIX150" s="233"/>
      <c r="AIY150" s="233"/>
      <c r="AIZ150" s="233"/>
      <c r="AJA150" s="233"/>
      <c r="AJB150" s="233"/>
      <c r="AJC150" s="233"/>
      <c r="AJD150" s="233"/>
      <c r="AJE150" s="233"/>
      <c r="AJF150" s="233"/>
      <c r="AJG150" s="233"/>
      <c r="AJH150" s="233"/>
      <c r="AJI150" s="233"/>
      <c r="AJJ150" s="233"/>
      <c r="AJK150" s="233"/>
      <c r="AJL150" s="233"/>
      <c r="AJM150" s="233"/>
      <c r="AJN150" s="233"/>
      <c r="AJO150" s="233"/>
      <c r="AJP150" s="233"/>
      <c r="AJQ150" s="233"/>
      <c r="AJR150" s="233"/>
      <c r="AJS150" s="233"/>
      <c r="AJT150" s="233"/>
      <c r="AJU150" s="233"/>
      <c r="AJV150" s="233"/>
      <c r="AJW150" s="233"/>
      <c r="AJX150" s="233"/>
      <c r="AJY150" s="233"/>
      <c r="AJZ150" s="233"/>
      <c r="AKA150" s="233"/>
      <c r="AKB150" s="233"/>
      <c r="AKC150" s="233"/>
      <c r="AKD150" s="233"/>
      <c r="AKE150" s="233"/>
      <c r="AKF150" s="233"/>
      <c r="AKG150" s="233"/>
      <c r="AKH150" s="233"/>
      <c r="AKI150" s="233"/>
      <c r="AKJ150" s="233"/>
      <c r="AKK150" s="233"/>
      <c r="AKL150" s="233"/>
      <c r="AKM150" s="233"/>
      <c r="AKN150" s="233"/>
      <c r="AKO150" s="233"/>
      <c r="AKP150" s="233"/>
      <c r="AKQ150" s="233"/>
      <c r="AKR150" s="233"/>
      <c r="AKS150" s="233"/>
      <c r="AKT150" s="233"/>
      <c r="AKU150" s="233"/>
      <c r="AKV150" s="233"/>
      <c r="AKW150" s="233"/>
      <c r="AKX150" s="233"/>
      <c r="AKY150" s="233"/>
      <c r="AKZ150" s="233"/>
      <c r="ALA150" s="233"/>
      <c r="ALB150" s="233"/>
      <c r="ALC150" s="233"/>
      <c r="ALD150" s="233"/>
      <c r="ALE150" s="233"/>
      <c r="ALF150" s="233"/>
      <c r="ALG150" s="233"/>
      <c r="ALH150" s="233"/>
      <c r="ALI150" s="233"/>
      <c r="ALJ150" s="233"/>
      <c r="ALK150" s="233"/>
      <c r="ALL150" s="233"/>
      <c r="ALM150" s="233"/>
      <c r="ALN150" s="233"/>
      <c r="ALO150" s="233"/>
      <c r="ALP150" s="233"/>
      <c r="ALQ150" s="233"/>
      <c r="ALR150" s="233"/>
      <c r="ALS150" s="233"/>
    </row>
    <row r="151" spans="1:1007" x14ac:dyDescent="0.2">
      <c r="A151" s="416"/>
      <c r="B151" s="369"/>
      <c r="C151" s="370"/>
      <c r="D151" s="370"/>
      <c r="E151" s="407" t="s">
        <v>220</v>
      </c>
      <c r="F151" s="417">
        <f>SUM(F148:F150)</f>
        <v>0</v>
      </c>
      <c r="G151" s="418">
        <f>SUM(G148:G150)</f>
        <v>0</v>
      </c>
      <c r="H151" s="419">
        <f>SUM(H148:H150)</f>
        <v>0</v>
      </c>
      <c r="I151" s="233"/>
      <c r="J151" s="233"/>
      <c r="K151" s="233"/>
      <c r="L151" s="233"/>
      <c r="M151" s="233"/>
      <c r="N151" s="233"/>
      <c r="O151" s="233"/>
      <c r="P151" s="233"/>
      <c r="Q151" s="233"/>
      <c r="R151" s="233"/>
      <c r="S151" s="233"/>
      <c r="T151" s="233"/>
      <c r="U151" s="233"/>
      <c r="V151" s="233"/>
      <c r="W151" s="233"/>
      <c r="X151" s="233"/>
      <c r="Y151" s="233"/>
      <c r="Z151" s="233"/>
      <c r="AA151" s="233"/>
      <c r="AB151" s="233"/>
      <c r="AC151" s="233"/>
      <c r="AD151" s="233"/>
      <c r="AE151" s="233"/>
      <c r="AF151" s="233"/>
      <c r="AG151" s="233"/>
      <c r="AH151" s="233"/>
      <c r="AI151" s="233"/>
      <c r="AJ151" s="233"/>
      <c r="AK151" s="233"/>
      <c r="AL151" s="233"/>
      <c r="AM151" s="233"/>
      <c r="AN151" s="233"/>
      <c r="AO151" s="233"/>
      <c r="AP151" s="233"/>
      <c r="AQ151" s="233"/>
      <c r="AR151" s="233"/>
      <c r="AS151" s="233"/>
      <c r="AT151" s="233"/>
      <c r="AU151" s="233"/>
      <c r="AV151" s="233"/>
      <c r="AW151" s="233"/>
      <c r="AX151" s="233"/>
      <c r="AY151" s="233"/>
      <c r="AZ151" s="233"/>
      <c r="BA151" s="233"/>
      <c r="BB151" s="233"/>
      <c r="BC151" s="233"/>
      <c r="BD151" s="233"/>
      <c r="BE151" s="233"/>
      <c r="BF151" s="233"/>
      <c r="BG151" s="233"/>
      <c r="BH151" s="233"/>
      <c r="BI151" s="233"/>
      <c r="BJ151" s="233"/>
      <c r="BK151" s="233"/>
      <c r="BL151" s="233"/>
      <c r="BM151" s="233"/>
      <c r="BN151" s="233"/>
      <c r="BO151" s="233"/>
      <c r="BP151" s="233"/>
      <c r="BQ151" s="233"/>
      <c r="BR151" s="233"/>
      <c r="BS151" s="233"/>
      <c r="BT151" s="233"/>
      <c r="BU151" s="233"/>
      <c r="BV151" s="233"/>
      <c r="BW151" s="233"/>
      <c r="BX151" s="233"/>
      <c r="BY151" s="233"/>
      <c r="BZ151" s="233"/>
      <c r="CA151" s="233"/>
      <c r="CB151" s="233"/>
      <c r="CC151" s="233"/>
      <c r="CD151" s="233"/>
      <c r="CE151" s="233"/>
      <c r="CF151" s="233"/>
      <c r="CG151" s="233"/>
      <c r="CH151" s="233"/>
      <c r="CI151" s="233"/>
      <c r="CJ151" s="233"/>
      <c r="CK151" s="233"/>
      <c r="CL151" s="233"/>
      <c r="CM151" s="233"/>
      <c r="CN151" s="233"/>
      <c r="CO151" s="233"/>
      <c r="CP151" s="233"/>
      <c r="CQ151" s="233"/>
      <c r="CR151" s="233"/>
      <c r="CS151" s="233"/>
      <c r="CT151" s="233"/>
      <c r="CU151" s="233"/>
      <c r="CV151" s="233"/>
      <c r="CW151" s="233"/>
      <c r="CX151" s="233"/>
      <c r="CY151" s="233"/>
      <c r="CZ151" s="233"/>
      <c r="DA151" s="233"/>
      <c r="DB151" s="233"/>
      <c r="DC151" s="233"/>
      <c r="DD151" s="233"/>
      <c r="DE151" s="233"/>
      <c r="DF151" s="233"/>
      <c r="DG151" s="233"/>
      <c r="DH151" s="233"/>
      <c r="DI151" s="233"/>
      <c r="DJ151" s="233"/>
      <c r="DK151" s="233"/>
      <c r="DL151" s="233"/>
      <c r="DM151" s="233"/>
      <c r="DN151" s="233"/>
      <c r="DO151" s="233"/>
      <c r="DP151" s="233"/>
      <c r="DQ151" s="233"/>
      <c r="DR151" s="233"/>
      <c r="DS151" s="233"/>
      <c r="DT151" s="233"/>
      <c r="DU151" s="233"/>
      <c r="DV151" s="233"/>
      <c r="DW151" s="233"/>
      <c r="DX151" s="233"/>
      <c r="DY151" s="233"/>
      <c r="DZ151" s="233"/>
      <c r="EA151" s="233"/>
      <c r="EB151" s="233"/>
      <c r="EC151" s="233"/>
      <c r="ED151" s="233"/>
      <c r="EE151" s="233"/>
      <c r="EF151" s="233"/>
      <c r="EG151" s="233"/>
      <c r="EH151" s="233"/>
      <c r="EI151" s="233"/>
      <c r="EJ151" s="233"/>
      <c r="EK151" s="233"/>
      <c r="EL151" s="233"/>
      <c r="EM151" s="233"/>
      <c r="EN151" s="233"/>
      <c r="EO151" s="233"/>
      <c r="EP151" s="233"/>
      <c r="EQ151" s="233"/>
      <c r="ER151" s="233"/>
      <c r="ES151" s="233"/>
      <c r="ET151" s="233"/>
      <c r="EU151" s="233"/>
      <c r="EV151" s="233"/>
      <c r="EW151" s="233"/>
      <c r="EX151" s="233"/>
      <c r="EY151" s="233"/>
      <c r="EZ151" s="233"/>
      <c r="FA151" s="233"/>
      <c r="FB151" s="233"/>
      <c r="FC151" s="233"/>
      <c r="FD151" s="233"/>
      <c r="FE151" s="233"/>
      <c r="FF151" s="233"/>
      <c r="FG151" s="233"/>
      <c r="FH151" s="233"/>
      <c r="FI151" s="233"/>
      <c r="FJ151" s="233"/>
      <c r="FK151" s="233"/>
      <c r="FL151" s="233"/>
      <c r="FM151" s="233"/>
      <c r="FN151" s="233"/>
      <c r="FO151" s="233"/>
      <c r="FP151" s="233"/>
      <c r="FQ151" s="233"/>
      <c r="FR151" s="233"/>
      <c r="FS151" s="233"/>
      <c r="FT151" s="233"/>
      <c r="FU151" s="233"/>
      <c r="FV151" s="233"/>
      <c r="FW151" s="233"/>
      <c r="FX151" s="233"/>
      <c r="FY151" s="233"/>
      <c r="FZ151" s="233"/>
      <c r="GA151" s="233"/>
      <c r="GB151" s="233"/>
      <c r="GC151" s="233"/>
      <c r="GD151" s="233"/>
      <c r="GE151" s="233"/>
      <c r="GF151" s="233"/>
      <c r="GG151" s="233"/>
      <c r="GH151" s="233"/>
      <c r="GI151" s="233"/>
      <c r="GJ151" s="233"/>
      <c r="GK151" s="233"/>
      <c r="GL151" s="233"/>
      <c r="GM151" s="233"/>
      <c r="GN151" s="233"/>
      <c r="GO151" s="233"/>
      <c r="GP151" s="233"/>
      <c r="GQ151" s="233"/>
      <c r="GR151" s="233"/>
      <c r="GS151" s="233"/>
      <c r="GT151" s="233"/>
      <c r="GU151" s="233"/>
      <c r="GV151" s="233"/>
      <c r="GW151" s="233"/>
      <c r="GX151" s="233"/>
      <c r="GY151" s="233"/>
      <c r="GZ151" s="233"/>
      <c r="HA151" s="233"/>
      <c r="HB151" s="233"/>
      <c r="HC151" s="233"/>
      <c r="HD151" s="233"/>
      <c r="HE151" s="233"/>
      <c r="HF151" s="233"/>
      <c r="HG151" s="233"/>
      <c r="HH151" s="233"/>
      <c r="HI151" s="233"/>
      <c r="HJ151" s="233"/>
      <c r="HK151" s="233"/>
      <c r="HL151" s="233"/>
      <c r="HM151" s="233"/>
      <c r="HN151" s="233"/>
      <c r="HO151" s="233"/>
      <c r="HP151" s="233"/>
      <c r="HQ151" s="233"/>
      <c r="HR151" s="233"/>
      <c r="HS151" s="233"/>
      <c r="HT151" s="233"/>
      <c r="HU151" s="233"/>
      <c r="HV151" s="233"/>
      <c r="HW151" s="233"/>
      <c r="HX151" s="233"/>
      <c r="HY151" s="233"/>
      <c r="HZ151" s="233"/>
      <c r="IA151" s="233"/>
      <c r="IB151" s="233"/>
      <c r="IC151" s="233"/>
      <c r="ID151" s="233"/>
      <c r="IE151" s="233"/>
      <c r="IF151" s="233"/>
      <c r="IG151" s="233"/>
      <c r="IH151" s="233"/>
      <c r="II151" s="233"/>
      <c r="IJ151" s="233"/>
      <c r="IK151" s="233"/>
      <c r="IL151" s="233"/>
      <c r="IM151" s="233"/>
      <c r="IN151" s="233"/>
      <c r="IO151" s="233"/>
      <c r="IP151" s="233"/>
      <c r="IQ151" s="233"/>
      <c r="IR151" s="233"/>
      <c r="IS151" s="233"/>
      <c r="IT151" s="233"/>
      <c r="IU151" s="233"/>
      <c r="IV151" s="233"/>
      <c r="IW151" s="233"/>
      <c r="IX151" s="233"/>
      <c r="IY151" s="233"/>
      <c r="IZ151" s="233"/>
      <c r="JA151" s="233"/>
      <c r="JB151" s="233"/>
      <c r="JC151" s="233"/>
      <c r="JD151" s="233"/>
      <c r="JE151" s="233"/>
      <c r="JF151" s="233"/>
      <c r="JG151" s="233"/>
      <c r="JH151" s="233"/>
      <c r="JI151" s="233"/>
      <c r="JJ151" s="233"/>
      <c r="JK151" s="233"/>
      <c r="JL151" s="233"/>
      <c r="JM151" s="233"/>
      <c r="JN151" s="233"/>
      <c r="JO151" s="233"/>
      <c r="JP151" s="233"/>
      <c r="JQ151" s="233"/>
      <c r="JR151" s="233"/>
      <c r="JS151" s="233"/>
      <c r="JT151" s="233"/>
      <c r="JU151" s="233"/>
      <c r="JV151" s="233"/>
      <c r="JW151" s="233"/>
      <c r="JX151" s="233"/>
      <c r="JY151" s="233"/>
      <c r="JZ151" s="233"/>
      <c r="KA151" s="233"/>
      <c r="KB151" s="233"/>
      <c r="KC151" s="233"/>
      <c r="KD151" s="233"/>
      <c r="KE151" s="233"/>
      <c r="KF151" s="233"/>
      <c r="KG151" s="233"/>
      <c r="KH151" s="233"/>
      <c r="KI151" s="233"/>
      <c r="KJ151" s="233"/>
      <c r="KK151" s="233"/>
      <c r="KL151" s="233"/>
      <c r="KM151" s="233"/>
      <c r="KN151" s="233"/>
      <c r="KO151" s="233"/>
      <c r="KP151" s="233"/>
      <c r="KQ151" s="233"/>
      <c r="KR151" s="233"/>
      <c r="KS151" s="233"/>
      <c r="KT151" s="233"/>
      <c r="KU151" s="233"/>
      <c r="KV151" s="233"/>
      <c r="KW151" s="233"/>
      <c r="KX151" s="233"/>
      <c r="KY151" s="233"/>
      <c r="KZ151" s="233"/>
      <c r="LA151" s="233"/>
      <c r="LB151" s="233"/>
      <c r="LC151" s="233"/>
      <c r="LD151" s="233"/>
      <c r="LE151" s="233"/>
      <c r="LF151" s="233"/>
      <c r="LG151" s="233"/>
      <c r="LH151" s="233"/>
      <c r="LI151" s="233"/>
      <c r="LJ151" s="233"/>
      <c r="LK151" s="233"/>
      <c r="LL151" s="233"/>
      <c r="LM151" s="233"/>
      <c r="LN151" s="233"/>
      <c r="LO151" s="233"/>
      <c r="LP151" s="233"/>
      <c r="LQ151" s="233"/>
      <c r="LR151" s="233"/>
      <c r="LS151" s="233"/>
      <c r="LT151" s="233"/>
      <c r="LU151" s="233"/>
      <c r="LV151" s="233"/>
      <c r="LW151" s="233"/>
      <c r="LX151" s="233"/>
      <c r="LY151" s="233"/>
      <c r="LZ151" s="233"/>
      <c r="MA151" s="233"/>
      <c r="MB151" s="233"/>
      <c r="MC151" s="233"/>
      <c r="MD151" s="233"/>
      <c r="ME151" s="233"/>
      <c r="MF151" s="233"/>
      <c r="MG151" s="233"/>
      <c r="MH151" s="233"/>
      <c r="MI151" s="233"/>
      <c r="MJ151" s="233"/>
      <c r="MK151" s="233"/>
      <c r="ML151" s="233"/>
      <c r="MM151" s="233"/>
      <c r="MN151" s="233"/>
      <c r="MO151" s="233"/>
      <c r="MP151" s="233"/>
      <c r="MQ151" s="233"/>
      <c r="MR151" s="233"/>
      <c r="MS151" s="233"/>
      <c r="MT151" s="233"/>
      <c r="MU151" s="233"/>
      <c r="MV151" s="233"/>
      <c r="MW151" s="233"/>
      <c r="MX151" s="233"/>
      <c r="MY151" s="233"/>
      <c r="MZ151" s="233"/>
      <c r="NA151" s="233"/>
      <c r="NB151" s="233"/>
      <c r="NC151" s="233"/>
      <c r="ND151" s="233"/>
      <c r="NE151" s="233"/>
      <c r="NF151" s="233"/>
      <c r="NG151" s="233"/>
      <c r="NH151" s="233"/>
      <c r="NI151" s="233"/>
      <c r="NJ151" s="233"/>
      <c r="NK151" s="233"/>
      <c r="NL151" s="233"/>
      <c r="NM151" s="233"/>
      <c r="NN151" s="233"/>
      <c r="NO151" s="233"/>
      <c r="NP151" s="233"/>
      <c r="NQ151" s="233"/>
      <c r="NR151" s="233"/>
      <c r="NS151" s="233"/>
      <c r="NT151" s="233"/>
      <c r="NU151" s="233"/>
      <c r="NV151" s="233"/>
      <c r="NW151" s="233"/>
      <c r="NX151" s="233"/>
      <c r="NY151" s="233"/>
      <c r="NZ151" s="233"/>
      <c r="OA151" s="233"/>
      <c r="OB151" s="233"/>
      <c r="OC151" s="233"/>
      <c r="OD151" s="233"/>
      <c r="OE151" s="233"/>
      <c r="OF151" s="233"/>
      <c r="OG151" s="233"/>
      <c r="OH151" s="233"/>
      <c r="OI151" s="233"/>
      <c r="OJ151" s="233"/>
      <c r="OK151" s="233"/>
      <c r="OL151" s="233"/>
      <c r="OM151" s="233"/>
      <c r="ON151" s="233"/>
      <c r="OO151" s="233"/>
      <c r="OP151" s="233"/>
      <c r="OQ151" s="233"/>
      <c r="OR151" s="233"/>
      <c r="OS151" s="233"/>
      <c r="OT151" s="233"/>
      <c r="OU151" s="233"/>
      <c r="OV151" s="233"/>
      <c r="OW151" s="233"/>
      <c r="OX151" s="233"/>
      <c r="OY151" s="233"/>
      <c r="OZ151" s="233"/>
      <c r="PA151" s="233"/>
      <c r="PB151" s="233"/>
      <c r="PC151" s="233"/>
      <c r="PD151" s="233"/>
      <c r="PE151" s="233"/>
      <c r="PF151" s="233"/>
      <c r="PG151" s="233"/>
      <c r="PH151" s="233"/>
      <c r="PI151" s="233"/>
      <c r="PJ151" s="233"/>
      <c r="PK151" s="233"/>
      <c r="PL151" s="233"/>
      <c r="PM151" s="233"/>
      <c r="PN151" s="233"/>
      <c r="PO151" s="233"/>
      <c r="PP151" s="233"/>
      <c r="PQ151" s="233"/>
      <c r="PR151" s="233"/>
      <c r="PS151" s="233"/>
      <c r="PT151" s="233"/>
      <c r="PU151" s="233"/>
      <c r="PV151" s="233"/>
      <c r="PW151" s="233"/>
      <c r="PX151" s="233"/>
      <c r="PY151" s="233"/>
      <c r="PZ151" s="233"/>
      <c r="QA151" s="233"/>
      <c r="QB151" s="233"/>
      <c r="QC151" s="233"/>
      <c r="QD151" s="233"/>
      <c r="QE151" s="233"/>
      <c r="QF151" s="233"/>
      <c r="QG151" s="233"/>
      <c r="QH151" s="233"/>
      <c r="QI151" s="233"/>
      <c r="QJ151" s="233"/>
      <c r="QK151" s="233"/>
      <c r="QL151" s="233"/>
      <c r="QM151" s="233"/>
      <c r="QN151" s="233"/>
      <c r="QO151" s="233"/>
      <c r="QP151" s="233"/>
      <c r="QQ151" s="233"/>
      <c r="QR151" s="233"/>
      <c r="QS151" s="233"/>
      <c r="QT151" s="233"/>
      <c r="QU151" s="233"/>
      <c r="QV151" s="233"/>
      <c r="QW151" s="233"/>
      <c r="QX151" s="233"/>
      <c r="QY151" s="233"/>
      <c r="QZ151" s="233"/>
      <c r="RA151" s="233"/>
      <c r="RB151" s="233"/>
      <c r="RC151" s="233"/>
      <c r="RD151" s="233"/>
      <c r="RE151" s="233"/>
      <c r="RF151" s="233"/>
      <c r="RG151" s="233"/>
      <c r="RH151" s="233"/>
      <c r="RI151" s="233"/>
      <c r="RJ151" s="233"/>
      <c r="RK151" s="233"/>
      <c r="RL151" s="233"/>
      <c r="RM151" s="233"/>
      <c r="RN151" s="233"/>
      <c r="RO151" s="233"/>
      <c r="RP151" s="233"/>
      <c r="RQ151" s="233"/>
      <c r="RR151" s="233"/>
      <c r="RS151" s="233"/>
      <c r="RT151" s="233"/>
      <c r="RU151" s="233"/>
      <c r="RV151" s="233"/>
      <c r="RW151" s="233"/>
      <c r="RX151" s="233"/>
      <c r="RY151" s="233"/>
      <c r="RZ151" s="233"/>
      <c r="SA151" s="233"/>
      <c r="SB151" s="233"/>
      <c r="SC151" s="233"/>
      <c r="SD151" s="233"/>
      <c r="SE151" s="233"/>
      <c r="SF151" s="233"/>
      <c r="SG151" s="233"/>
      <c r="SH151" s="233"/>
      <c r="SI151" s="233"/>
      <c r="SJ151" s="233"/>
      <c r="SK151" s="233"/>
      <c r="SL151" s="233"/>
      <c r="SM151" s="233"/>
      <c r="SN151" s="233"/>
      <c r="SO151" s="233"/>
      <c r="SP151" s="233"/>
      <c r="SQ151" s="233"/>
      <c r="SR151" s="233"/>
      <c r="SS151" s="233"/>
      <c r="ST151" s="233"/>
      <c r="SU151" s="233"/>
      <c r="SV151" s="233"/>
      <c r="SW151" s="233"/>
      <c r="SX151" s="233"/>
      <c r="SY151" s="233"/>
      <c r="SZ151" s="233"/>
      <c r="TA151" s="233"/>
      <c r="TB151" s="233"/>
      <c r="TC151" s="233"/>
      <c r="TD151" s="233"/>
      <c r="TE151" s="233"/>
      <c r="TF151" s="233"/>
      <c r="TG151" s="233"/>
      <c r="TH151" s="233"/>
      <c r="TI151" s="233"/>
      <c r="TJ151" s="233"/>
      <c r="TK151" s="233"/>
      <c r="TL151" s="233"/>
      <c r="TM151" s="233"/>
      <c r="TN151" s="233"/>
      <c r="TO151" s="233"/>
      <c r="TP151" s="233"/>
      <c r="TQ151" s="233"/>
      <c r="TR151" s="233"/>
      <c r="TS151" s="233"/>
      <c r="TT151" s="233"/>
      <c r="TU151" s="233"/>
      <c r="TV151" s="233"/>
      <c r="TW151" s="233"/>
      <c r="TX151" s="233"/>
      <c r="TY151" s="233"/>
      <c r="TZ151" s="233"/>
      <c r="UA151" s="233"/>
      <c r="UB151" s="233"/>
      <c r="UC151" s="233"/>
      <c r="UD151" s="233"/>
      <c r="UE151" s="233"/>
      <c r="UF151" s="233"/>
      <c r="UG151" s="233"/>
      <c r="UH151" s="233"/>
      <c r="UI151" s="233"/>
      <c r="UJ151" s="233"/>
      <c r="UK151" s="233"/>
      <c r="UL151" s="233"/>
      <c r="UM151" s="233"/>
      <c r="UN151" s="233"/>
      <c r="UO151" s="233"/>
      <c r="UP151" s="233"/>
      <c r="UQ151" s="233"/>
      <c r="UR151" s="233"/>
      <c r="US151" s="233"/>
      <c r="UT151" s="233"/>
      <c r="UU151" s="233"/>
      <c r="UV151" s="233"/>
      <c r="UW151" s="233"/>
      <c r="UX151" s="233"/>
      <c r="UY151" s="233"/>
      <c r="UZ151" s="233"/>
      <c r="VA151" s="233"/>
      <c r="VB151" s="233"/>
      <c r="VC151" s="233"/>
      <c r="VD151" s="233"/>
      <c r="VE151" s="233"/>
      <c r="VF151" s="233"/>
      <c r="VG151" s="233"/>
      <c r="VH151" s="233"/>
      <c r="VI151" s="233"/>
      <c r="VJ151" s="233"/>
      <c r="VK151" s="233"/>
      <c r="VL151" s="233"/>
      <c r="VM151" s="233"/>
      <c r="VN151" s="233"/>
      <c r="VO151" s="233"/>
      <c r="VP151" s="233"/>
      <c r="VQ151" s="233"/>
      <c r="VR151" s="233"/>
      <c r="VS151" s="233"/>
      <c r="VT151" s="233"/>
      <c r="VU151" s="233"/>
      <c r="VV151" s="233"/>
      <c r="VW151" s="233"/>
      <c r="VX151" s="233"/>
      <c r="VY151" s="233"/>
      <c r="VZ151" s="233"/>
      <c r="WA151" s="233"/>
      <c r="WB151" s="233"/>
      <c r="WC151" s="233"/>
      <c r="WD151" s="233"/>
      <c r="WE151" s="233"/>
      <c r="WF151" s="233"/>
      <c r="WG151" s="233"/>
      <c r="WH151" s="233"/>
      <c r="WI151" s="233"/>
      <c r="WJ151" s="233"/>
      <c r="WK151" s="233"/>
      <c r="WL151" s="233"/>
      <c r="WM151" s="233"/>
      <c r="WN151" s="233"/>
      <c r="WO151" s="233"/>
      <c r="WP151" s="233"/>
      <c r="WQ151" s="233"/>
      <c r="WR151" s="233"/>
      <c r="WS151" s="233"/>
      <c r="WT151" s="233"/>
      <c r="WU151" s="233"/>
      <c r="WV151" s="233"/>
      <c r="WW151" s="233"/>
      <c r="WX151" s="233"/>
      <c r="WY151" s="233"/>
      <c r="WZ151" s="233"/>
      <c r="XA151" s="233"/>
      <c r="XB151" s="233"/>
      <c r="XC151" s="233"/>
      <c r="XD151" s="233"/>
      <c r="XE151" s="233"/>
      <c r="XF151" s="233"/>
      <c r="XG151" s="233"/>
      <c r="XH151" s="233"/>
      <c r="XI151" s="233"/>
      <c r="XJ151" s="233"/>
      <c r="XK151" s="233"/>
      <c r="XL151" s="233"/>
      <c r="XM151" s="233"/>
      <c r="XN151" s="233"/>
      <c r="XO151" s="233"/>
      <c r="XP151" s="233"/>
      <c r="XQ151" s="233"/>
      <c r="XR151" s="233"/>
      <c r="XS151" s="233"/>
      <c r="XT151" s="233"/>
      <c r="XU151" s="233"/>
      <c r="XV151" s="233"/>
      <c r="XW151" s="233"/>
      <c r="XX151" s="233"/>
      <c r="XY151" s="233"/>
      <c r="XZ151" s="233"/>
      <c r="YA151" s="233"/>
      <c r="YB151" s="233"/>
      <c r="YC151" s="233"/>
      <c r="YD151" s="233"/>
      <c r="YE151" s="233"/>
      <c r="YF151" s="233"/>
      <c r="YG151" s="233"/>
      <c r="YH151" s="233"/>
      <c r="YI151" s="233"/>
      <c r="YJ151" s="233"/>
      <c r="YK151" s="233"/>
      <c r="YL151" s="233"/>
      <c r="YM151" s="233"/>
      <c r="YN151" s="233"/>
      <c r="YO151" s="233"/>
      <c r="YP151" s="233"/>
      <c r="YQ151" s="233"/>
      <c r="YR151" s="233"/>
      <c r="YS151" s="233"/>
      <c r="YT151" s="233"/>
      <c r="YU151" s="233"/>
      <c r="YV151" s="233"/>
      <c r="YW151" s="233"/>
      <c r="YX151" s="233"/>
      <c r="YY151" s="233"/>
      <c r="YZ151" s="233"/>
      <c r="ZA151" s="233"/>
      <c r="ZB151" s="233"/>
      <c r="ZC151" s="233"/>
      <c r="ZD151" s="233"/>
      <c r="ZE151" s="233"/>
      <c r="ZF151" s="233"/>
      <c r="ZG151" s="233"/>
      <c r="ZH151" s="233"/>
      <c r="ZI151" s="233"/>
      <c r="ZJ151" s="233"/>
      <c r="ZK151" s="233"/>
      <c r="ZL151" s="233"/>
      <c r="ZM151" s="233"/>
      <c r="ZN151" s="233"/>
      <c r="ZO151" s="233"/>
      <c r="ZP151" s="233"/>
      <c r="ZQ151" s="233"/>
      <c r="ZR151" s="233"/>
      <c r="ZS151" s="233"/>
      <c r="ZT151" s="233"/>
      <c r="ZU151" s="233"/>
      <c r="ZV151" s="233"/>
      <c r="ZW151" s="233"/>
      <c r="ZX151" s="233"/>
      <c r="ZY151" s="233"/>
      <c r="ZZ151" s="233"/>
      <c r="AAA151" s="233"/>
      <c r="AAB151" s="233"/>
      <c r="AAC151" s="233"/>
      <c r="AAD151" s="233"/>
      <c r="AAE151" s="233"/>
      <c r="AAF151" s="233"/>
      <c r="AAG151" s="233"/>
      <c r="AAH151" s="233"/>
      <c r="AAI151" s="233"/>
      <c r="AAJ151" s="233"/>
      <c r="AAK151" s="233"/>
      <c r="AAL151" s="233"/>
      <c r="AAM151" s="233"/>
      <c r="AAN151" s="233"/>
      <c r="AAO151" s="233"/>
      <c r="AAP151" s="233"/>
      <c r="AAQ151" s="233"/>
      <c r="AAR151" s="233"/>
      <c r="AAS151" s="233"/>
      <c r="AAT151" s="233"/>
      <c r="AAU151" s="233"/>
      <c r="AAV151" s="233"/>
      <c r="AAW151" s="233"/>
      <c r="AAX151" s="233"/>
      <c r="AAY151" s="233"/>
      <c r="AAZ151" s="233"/>
      <c r="ABA151" s="233"/>
      <c r="ABB151" s="233"/>
      <c r="ABC151" s="233"/>
      <c r="ABD151" s="233"/>
      <c r="ABE151" s="233"/>
      <c r="ABF151" s="233"/>
      <c r="ABG151" s="233"/>
      <c r="ABH151" s="233"/>
      <c r="ABI151" s="233"/>
      <c r="ABJ151" s="233"/>
      <c r="ABK151" s="233"/>
      <c r="ABL151" s="233"/>
      <c r="ABM151" s="233"/>
      <c r="ABN151" s="233"/>
      <c r="ABO151" s="233"/>
      <c r="ABP151" s="233"/>
      <c r="ABQ151" s="233"/>
      <c r="ABR151" s="233"/>
      <c r="ABS151" s="233"/>
      <c r="ABT151" s="233"/>
      <c r="ABU151" s="233"/>
      <c r="ABV151" s="233"/>
      <c r="ABW151" s="233"/>
      <c r="ABX151" s="233"/>
      <c r="ABY151" s="233"/>
      <c r="ABZ151" s="233"/>
      <c r="ACA151" s="233"/>
      <c r="ACB151" s="233"/>
      <c r="ACC151" s="233"/>
      <c r="ACD151" s="233"/>
      <c r="ACE151" s="233"/>
      <c r="ACF151" s="233"/>
      <c r="ACG151" s="233"/>
      <c r="ACH151" s="233"/>
      <c r="ACI151" s="233"/>
      <c r="ACJ151" s="233"/>
      <c r="ACK151" s="233"/>
      <c r="ACL151" s="233"/>
      <c r="ACM151" s="233"/>
      <c r="ACN151" s="233"/>
      <c r="ACO151" s="233"/>
      <c r="ACP151" s="233"/>
      <c r="ACQ151" s="233"/>
      <c r="ACR151" s="233"/>
      <c r="ACS151" s="233"/>
      <c r="ACT151" s="233"/>
      <c r="ACU151" s="233"/>
      <c r="ACV151" s="233"/>
      <c r="ACW151" s="233"/>
      <c r="ACX151" s="233"/>
      <c r="ACY151" s="233"/>
      <c r="ACZ151" s="233"/>
      <c r="ADA151" s="233"/>
      <c r="ADB151" s="233"/>
      <c r="ADC151" s="233"/>
      <c r="ADD151" s="233"/>
      <c r="ADE151" s="233"/>
      <c r="ADF151" s="233"/>
      <c r="ADG151" s="233"/>
      <c r="ADH151" s="233"/>
      <c r="ADI151" s="233"/>
      <c r="ADJ151" s="233"/>
      <c r="ADK151" s="233"/>
      <c r="ADL151" s="233"/>
      <c r="ADM151" s="233"/>
      <c r="ADN151" s="233"/>
      <c r="ADO151" s="233"/>
      <c r="ADP151" s="233"/>
      <c r="ADQ151" s="233"/>
      <c r="ADR151" s="233"/>
      <c r="ADS151" s="233"/>
      <c r="ADT151" s="233"/>
      <c r="ADU151" s="233"/>
      <c r="ADV151" s="233"/>
      <c r="ADW151" s="233"/>
      <c r="ADX151" s="233"/>
      <c r="ADY151" s="233"/>
      <c r="ADZ151" s="233"/>
      <c r="AEA151" s="233"/>
      <c r="AEB151" s="233"/>
      <c r="AEC151" s="233"/>
      <c r="AED151" s="233"/>
      <c r="AEE151" s="233"/>
      <c r="AEF151" s="233"/>
      <c r="AEG151" s="233"/>
      <c r="AEH151" s="233"/>
      <c r="AEI151" s="233"/>
      <c r="AEJ151" s="233"/>
      <c r="AEK151" s="233"/>
      <c r="AEL151" s="233"/>
      <c r="AEM151" s="233"/>
      <c r="AEN151" s="233"/>
      <c r="AEO151" s="233"/>
      <c r="AEP151" s="233"/>
      <c r="AEQ151" s="233"/>
      <c r="AER151" s="233"/>
      <c r="AES151" s="233"/>
      <c r="AET151" s="233"/>
      <c r="AEU151" s="233"/>
      <c r="AEV151" s="233"/>
      <c r="AEW151" s="233"/>
      <c r="AEX151" s="233"/>
      <c r="AEY151" s="233"/>
      <c r="AEZ151" s="233"/>
      <c r="AFA151" s="233"/>
      <c r="AFB151" s="233"/>
      <c r="AFC151" s="233"/>
      <c r="AFD151" s="233"/>
      <c r="AFE151" s="233"/>
      <c r="AFF151" s="233"/>
      <c r="AFG151" s="233"/>
      <c r="AFH151" s="233"/>
      <c r="AFI151" s="233"/>
      <c r="AFJ151" s="233"/>
      <c r="AFK151" s="233"/>
      <c r="AFL151" s="233"/>
      <c r="AFM151" s="233"/>
      <c r="AFN151" s="233"/>
      <c r="AFO151" s="233"/>
      <c r="AFP151" s="233"/>
      <c r="AFQ151" s="233"/>
      <c r="AFR151" s="233"/>
      <c r="AFS151" s="233"/>
      <c r="AFT151" s="233"/>
      <c r="AFU151" s="233"/>
      <c r="AFV151" s="233"/>
      <c r="AFW151" s="233"/>
      <c r="AFX151" s="233"/>
      <c r="AFY151" s="233"/>
      <c r="AFZ151" s="233"/>
      <c r="AGA151" s="233"/>
      <c r="AGB151" s="233"/>
      <c r="AGC151" s="233"/>
      <c r="AGD151" s="233"/>
      <c r="AGE151" s="233"/>
      <c r="AGF151" s="233"/>
      <c r="AGG151" s="233"/>
      <c r="AGH151" s="233"/>
      <c r="AGI151" s="233"/>
      <c r="AGJ151" s="233"/>
      <c r="AGK151" s="233"/>
      <c r="AGL151" s="233"/>
      <c r="AGM151" s="233"/>
      <c r="AGN151" s="233"/>
      <c r="AGO151" s="233"/>
      <c r="AGP151" s="233"/>
      <c r="AGQ151" s="233"/>
      <c r="AGR151" s="233"/>
      <c r="AGS151" s="233"/>
      <c r="AGT151" s="233"/>
      <c r="AGU151" s="233"/>
      <c r="AGV151" s="233"/>
      <c r="AGW151" s="233"/>
      <c r="AGX151" s="233"/>
      <c r="AGY151" s="233"/>
      <c r="AGZ151" s="233"/>
      <c r="AHA151" s="233"/>
      <c r="AHB151" s="233"/>
      <c r="AHC151" s="233"/>
      <c r="AHD151" s="233"/>
      <c r="AHE151" s="233"/>
      <c r="AHF151" s="233"/>
      <c r="AHG151" s="233"/>
      <c r="AHH151" s="233"/>
      <c r="AHI151" s="233"/>
      <c r="AHJ151" s="233"/>
      <c r="AHK151" s="233"/>
      <c r="AHL151" s="233"/>
      <c r="AHM151" s="233"/>
      <c r="AHN151" s="233"/>
      <c r="AHO151" s="233"/>
      <c r="AHP151" s="233"/>
      <c r="AHQ151" s="233"/>
      <c r="AHR151" s="233"/>
      <c r="AHS151" s="233"/>
      <c r="AHT151" s="233"/>
      <c r="AHU151" s="233"/>
      <c r="AHV151" s="233"/>
      <c r="AHW151" s="233"/>
      <c r="AHX151" s="233"/>
      <c r="AHY151" s="233"/>
      <c r="AHZ151" s="233"/>
      <c r="AIA151" s="233"/>
      <c r="AIB151" s="233"/>
      <c r="AIC151" s="233"/>
      <c r="AID151" s="233"/>
      <c r="AIE151" s="233"/>
      <c r="AIF151" s="233"/>
      <c r="AIG151" s="233"/>
      <c r="AIH151" s="233"/>
      <c r="AII151" s="233"/>
      <c r="AIJ151" s="233"/>
      <c r="AIK151" s="233"/>
      <c r="AIL151" s="233"/>
      <c r="AIM151" s="233"/>
      <c r="AIN151" s="233"/>
      <c r="AIO151" s="233"/>
      <c r="AIP151" s="233"/>
      <c r="AIQ151" s="233"/>
      <c r="AIR151" s="233"/>
      <c r="AIS151" s="233"/>
      <c r="AIT151" s="233"/>
      <c r="AIU151" s="233"/>
      <c r="AIV151" s="233"/>
      <c r="AIW151" s="233"/>
      <c r="AIX151" s="233"/>
      <c r="AIY151" s="233"/>
      <c r="AIZ151" s="233"/>
      <c r="AJA151" s="233"/>
      <c r="AJB151" s="233"/>
      <c r="AJC151" s="233"/>
      <c r="AJD151" s="233"/>
      <c r="AJE151" s="233"/>
      <c r="AJF151" s="233"/>
      <c r="AJG151" s="233"/>
      <c r="AJH151" s="233"/>
      <c r="AJI151" s="233"/>
      <c r="AJJ151" s="233"/>
      <c r="AJK151" s="233"/>
      <c r="AJL151" s="233"/>
      <c r="AJM151" s="233"/>
      <c r="AJN151" s="233"/>
      <c r="AJO151" s="233"/>
      <c r="AJP151" s="233"/>
      <c r="AJQ151" s="233"/>
      <c r="AJR151" s="233"/>
      <c r="AJS151" s="233"/>
      <c r="AJT151" s="233"/>
      <c r="AJU151" s="233"/>
      <c r="AJV151" s="233"/>
      <c r="AJW151" s="233"/>
      <c r="AJX151" s="233"/>
      <c r="AJY151" s="233"/>
      <c r="AJZ151" s="233"/>
      <c r="AKA151" s="233"/>
      <c r="AKB151" s="233"/>
      <c r="AKC151" s="233"/>
      <c r="AKD151" s="233"/>
      <c r="AKE151" s="233"/>
      <c r="AKF151" s="233"/>
      <c r="AKG151" s="233"/>
      <c r="AKH151" s="233"/>
      <c r="AKI151" s="233"/>
      <c r="AKJ151" s="233"/>
      <c r="AKK151" s="233"/>
      <c r="AKL151" s="233"/>
      <c r="AKM151" s="233"/>
      <c r="AKN151" s="233"/>
      <c r="AKO151" s="233"/>
      <c r="AKP151" s="233"/>
      <c r="AKQ151" s="233"/>
      <c r="AKR151" s="233"/>
      <c r="AKS151" s="233"/>
      <c r="AKT151" s="233"/>
      <c r="AKU151" s="233"/>
      <c r="AKV151" s="233"/>
      <c r="AKW151" s="233"/>
      <c r="AKX151" s="233"/>
      <c r="AKY151" s="233"/>
      <c r="AKZ151" s="233"/>
      <c r="ALA151" s="233"/>
      <c r="ALB151" s="233"/>
      <c r="ALC151" s="233"/>
      <c r="ALD151" s="233"/>
      <c r="ALE151" s="233"/>
      <c r="ALF151" s="233"/>
      <c r="ALG151" s="233"/>
      <c r="ALH151" s="233"/>
      <c r="ALI151" s="233"/>
      <c r="ALJ151" s="233"/>
      <c r="ALK151" s="233"/>
      <c r="ALL151" s="233"/>
      <c r="ALM151" s="233"/>
      <c r="ALN151" s="233"/>
      <c r="ALO151" s="233"/>
      <c r="ALP151" s="233"/>
      <c r="ALQ151" s="233"/>
      <c r="ALR151" s="233"/>
      <c r="ALS151" s="233"/>
    </row>
    <row r="152" spans="1:1007" x14ac:dyDescent="0.2">
      <c r="A152" s="416"/>
      <c r="B152" s="369"/>
      <c r="C152" s="370"/>
      <c r="D152" s="370"/>
      <c r="E152" s="420"/>
      <c r="F152" s="420"/>
      <c r="H152" s="421"/>
      <c r="I152" s="233"/>
      <c r="J152" s="233"/>
      <c r="K152" s="233"/>
      <c r="L152" s="233"/>
      <c r="M152" s="233"/>
      <c r="N152" s="233"/>
      <c r="O152" s="233"/>
      <c r="P152" s="233"/>
      <c r="Q152" s="233"/>
      <c r="R152" s="233"/>
      <c r="S152" s="233"/>
      <c r="T152" s="233"/>
      <c r="U152" s="233"/>
      <c r="V152" s="233"/>
      <c r="W152" s="233"/>
      <c r="X152" s="233"/>
      <c r="Y152" s="233"/>
      <c r="Z152" s="233"/>
      <c r="AA152" s="233"/>
      <c r="AB152" s="233"/>
      <c r="AC152" s="233"/>
      <c r="AD152" s="233"/>
      <c r="AE152" s="233"/>
      <c r="AF152" s="233"/>
      <c r="AG152" s="233"/>
      <c r="AH152" s="233"/>
      <c r="AI152" s="233"/>
      <c r="AJ152" s="233"/>
      <c r="AK152" s="233"/>
      <c r="AL152" s="233"/>
      <c r="AM152" s="233"/>
      <c r="AN152" s="233"/>
      <c r="AO152" s="233"/>
      <c r="AP152" s="233"/>
      <c r="AQ152" s="233"/>
      <c r="AR152" s="233"/>
      <c r="AS152" s="233"/>
      <c r="AT152" s="233"/>
      <c r="AU152" s="233"/>
      <c r="AV152" s="233"/>
      <c r="AW152" s="233"/>
      <c r="AX152" s="233"/>
      <c r="AY152" s="233"/>
      <c r="AZ152" s="233"/>
      <c r="BA152" s="233"/>
      <c r="BB152" s="233"/>
      <c r="BC152" s="233"/>
      <c r="BD152" s="233"/>
      <c r="BE152" s="233"/>
      <c r="BF152" s="233"/>
      <c r="BG152" s="233"/>
      <c r="BH152" s="233"/>
      <c r="BI152" s="233"/>
      <c r="BJ152" s="233"/>
      <c r="BK152" s="233"/>
      <c r="BL152" s="233"/>
      <c r="BM152" s="233"/>
      <c r="BN152" s="233"/>
      <c r="BO152" s="233"/>
      <c r="BP152" s="233"/>
      <c r="BQ152" s="233"/>
      <c r="BR152" s="233"/>
      <c r="BS152" s="233"/>
      <c r="BT152" s="233"/>
      <c r="BU152" s="233"/>
      <c r="BV152" s="233"/>
      <c r="BW152" s="233"/>
      <c r="BX152" s="233"/>
      <c r="BY152" s="233"/>
      <c r="BZ152" s="233"/>
      <c r="CA152" s="233"/>
      <c r="CB152" s="233"/>
      <c r="CC152" s="233"/>
      <c r="CD152" s="233"/>
      <c r="CE152" s="233"/>
      <c r="CF152" s="233"/>
      <c r="CG152" s="233"/>
      <c r="CH152" s="233"/>
      <c r="CI152" s="233"/>
      <c r="CJ152" s="233"/>
      <c r="CK152" s="233"/>
      <c r="CL152" s="233"/>
      <c r="CM152" s="233"/>
      <c r="CN152" s="233"/>
      <c r="CO152" s="233"/>
      <c r="CP152" s="233"/>
      <c r="CQ152" s="233"/>
      <c r="CR152" s="233"/>
      <c r="CS152" s="233"/>
      <c r="CT152" s="233"/>
      <c r="CU152" s="233"/>
      <c r="CV152" s="233"/>
      <c r="CW152" s="233"/>
      <c r="CX152" s="233"/>
      <c r="CY152" s="233"/>
      <c r="CZ152" s="233"/>
      <c r="DA152" s="233"/>
      <c r="DB152" s="233"/>
      <c r="DC152" s="233"/>
      <c r="DD152" s="233"/>
      <c r="DE152" s="233"/>
      <c r="DF152" s="233"/>
      <c r="DG152" s="233"/>
      <c r="DH152" s="233"/>
      <c r="DI152" s="233"/>
      <c r="DJ152" s="233"/>
      <c r="DK152" s="233"/>
      <c r="DL152" s="233"/>
      <c r="DM152" s="233"/>
      <c r="DN152" s="233"/>
      <c r="DO152" s="233"/>
      <c r="DP152" s="233"/>
      <c r="DQ152" s="233"/>
      <c r="DR152" s="233"/>
      <c r="DS152" s="233"/>
      <c r="DT152" s="233"/>
      <c r="DU152" s="233"/>
      <c r="DV152" s="233"/>
      <c r="DW152" s="233"/>
      <c r="DX152" s="233"/>
      <c r="DY152" s="233"/>
      <c r="DZ152" s="233"/>
      <c r="EA152" s="233"/>
      <c r="EB152" s="233"/>
      <c r="EC152" s="233"/>
      <c r="ED152" s="233"/>
      <c r="EE152" s="233"/>
      <c r="EF152" s="233"/>
      <c r="EG152" s="233"/>
      <c r="EH152" s="233"/>
      <c r="EI152" s="233"/>
      <c r="EJ152" s="233"/>
      <c r="EK152" s="233"/>
      <c r="EL152" s="233"/>
      <c r="EM152" s="233"/>
      <c r="EN152" s="233"/>
      <c r="EO152" s="233"/>
      <c r="EP152" s="233"/>
      <c r="EQ152" s="233"/>
      <c r="ER152" s="233"/>
      <c r="ES152" s="233"/>
      <c r="ET152" s="233"/>
      <c r="EU152" s="233"/>
      <c r="EV152" s="233"/>
      <c r="EW152" s="233"/>
      <c r="EX152" s="233"/>
      <c r="EY152" s="233"/>
      <c r="EZ152" s="233"/>
      <c r="FA152" s="233"/>
      <c r="FB152" s="233"/>
      <c r="FC152" s="233"/>
      <c r="FD152" s="233"/>
      <c r="FE152" s="233"/>
      <c r="FF152" s="233"/>
      <c r="FG152" s="233"/>
      <c r="FH152" s="233"/>
      <c r="FI152" s="233"/>
      <c r="FJ152" s="233"/>
      <c r="FK152" s="233"/>
      <c r="FL152" s="233"/>
      <c r="FM152" s="233"/>
      <c r="FN152" s="233"/>
      <c r="FO152" s="233"/>
      <c r="FP152" s="233"/>
      <c r="FQ152" s="233"/>
      <c r="FR152" s="233"/>
      <c r="FS152" s="233"/>
      <c r="FT152" s="233"/>
      <c r="FU152" s="233"/>
      <c r="FV152" s="233"/>
      <c r="FW152" s="233"/>
      <c r="FX152" s="233"/>
      <c r="FY152" s="233"/>
      <c r="FZ152" s="233"/>
      <c r="GA152" s="233"/>
      <c r="GB152" s="233"/>
      <c r="GC152" s="233"/>
      <c r="GD152" s="233"/>
      <c r="GE152" s="233"/>
      <c r="GF152" s="233"/>
      <c r="GG152" s="233"/>
      <c r="GH152" s="233"/>
      <c r="GI152" s="233"/>
      <c r="GJ152" s="233"/>
      <c r="GK152" s="233"/>
      <c r="GL152" s="233"/>
      <c r="GM152" s="233"/>
      <c r="GN152" s="233"/>
      <c r="GO152" s="233"/>
      <c r="GP152" s="233"/>
      <c r="GQ152" s="233"/>
      <c r="GR152" s="233"/>
      <c r="GS152" s="233"/>
      <c r="GT152" s="233"/>
      <c r="GU152" s="233"/>
      <c r="GV152" s="233"/>
      <c r="GW152" s="233"/>
      <c r="GX152" s="233"/>
      <c r="GY152" s="233"/>
      <c r="GZ152" s="233"/>
      <c r="HA152" s="233"/>
      <c r="HB152" s="233"/>
      <c r="HC152" s="233"/>
      <c r="HD152" s="233"/>
      <c r="HE152" s="233"/>
      <c r="HF152" s="233"/>
      <c r="HG152" s="233"/>
      <c r="HH152" s="233"/>
      <c r="HI152" s="233"/>
      <c r="HJ152" s="233"/>
      <c r="HK152" s="233"/>
      <c r="HL152" s="233"/>
      <c r="HM152" s="233"/>
      <c r="HN152" s="233"/>
      <c r="HO152" s="233"/>
      <c r="HP152" s="233"/>
      <c r="HQ152" s="233"/>
      <c r="HR152" s="233"/>
      <c r="HS152" s="233"/>
      <c r="HT152" s="233"/>
      <c r="HU152" s="233"/>
      <c r="HV152" s="233"/>
      <c r="HW152" s="233"/>
      <c r="HX152" s="233"/>
      <c r="HY152" s="233"/>
      <c r="HZ152" s="233"/>
      <c r="IA152" s="233"/>
      <c r="IB152" s="233"/>
      <c r="IC152" s="233"/>
      <c r="ID152" s="233"/>
      <c r="IE152" s="233"/>
      <c r="IF152" s="233"/>
      <c r="IG152" s="233"/>
      <c r="IH152" s="233"/>
      <c r="II152" s="233"/>
      <c r="IJ152" s="233"/>
      <c r="IK152" s="233"/>
      <c r="IL152" s="233"/>
      <c r="IM152" s="233"/>
      <c r="IN152" s="233"/>
      <c r="IO152" s="233"/>
      <c r="IP152" s="233"/>
      <c r="IQ152" s="233"/>
      <c r="IR152" s="233"/>
      <c r="IS152" s="233"/>
      <c r="IT152" s="233"/>
      <c r="IU152" s="233"/>
      <c r="IV152" s="233"/>
      <c r="IW152" s="233"/>
      <c r="IX152" s="233"/>
      <c r="IY152" s="233"/>
      <c r="IZ152" s="233"/>
      <c r="JA152" s="233"/>
      <c r="JB152" s="233"/>
      <c r="JC152" s="233"/>
      <c r="JD152" s="233"/>
      <c r="JE152" s="233"/>
      <c r="JF152" s="233"/>
      <c r="JG152" s="233"/>
      <c r="JH152" s="233"/>
      <c r="JI152" s="233"/>
      <c r="JJ152" s="233"/>
      <c r="JK152" s="233"/>
      <c r="JL152" s="233"/>
      <c r="JM152" s="233"/>
      <c r="JN152" s="233"/>
      <c r="JO152" s="233"/>
      <c r="JP152" s="233"/>
      <c r="JQ152" s="233"/>
      <c r="JR152" s="233"/>
      <c r="JS152" s="233"/>
      <c r="JT152" s="233"/>
      <c r="JU152" s="233"/>
      <c r="JV152" s="233"/>
      <c r="JW152" s="233"/>
      <c r="JX152" s="233"/>
      <c r="JY152" s="233"/>
      <c r="JZ152" s="233"/>
      <c r="KA152" s="233"/>
      <c r="KB152" s="233"/>
      <c r="KC152" s="233"/>
      <c r="KD152" s="233"/>
      <c r="KE152" s="233"/>
      <c r="KF152" s="233"/>
      <c r="KG152" s="233"/>
      <c r="KH152" s="233"/>
      <c r="KI152" s="233"/>
      <c r="KJ152" s="233"/>
      <c r="KK152" s="233"/>
      <c r="KL152" s="233"/>
      <c r="KM152" s="233"/>
      <c r="KN152" s="233"/>
      <c r="KO152" s="233"/>
      <c r="KP152" s="233"/>
      <c r="KQ152" s="233"/>
      <c r="KR152" s="233"/>
      <c r="KS152" s="233"/>
      <c r="KT152" s="233"/>
      <c r="KU152" s="233"/>
      <c r="KV152" s="233"/>
      <c r="KW152" s="233"/>
      <c r="KX152" s="233"/>
      <c r="KY152" s="233"/>
      <c r="KZ152" s="233"/>
      <c r="LA152" s="233"/>
      <c r="LB152" s="233"/>
      <c r="LC152" s="233"/>
      <c r="LD152" s="233"/>
      <c r="LE152" s="233"/>
      <c r="LF152" s="233"/>
      <c r="LG152" s="233"/>
      <c r="LH152" s="233"/>
      <c r="LI152" s="233"/>
      <c r="LJ152" s="233"/>
      <c r="LK152" s="233"/>
      <c r="LL152" s="233"/>
      <c r="LM152" s="233"/>
      <c r="LN152" s="233"/>
      <c r="LO152" s="233"/>
      <c r="LP152" s="233"/>
      <c r="LQ152" s="233"/>
      <c r="LR152" s="233"/>
      <c r="LS152" s="233"/>
      <c r="LT152" s="233"/>
      <c r="LU152" s="233"/>
      <c r="LV152" s="233"/>
      <c r="LW152" s="233"/>
      <c r="LX152" s="233"/>
      <c r="LY152" s="233"/>
      <c r="LZ152" s="233"/>
      <c r="MA152" s="233"/>
      <c r="MB152" s="233"/>
      <c r="MC152" s="233"/>
      <c r="MD152" s="233"/>
      <c r="ME152" s="233"/>
      <c r="MF152" s="233"/>
      <c r="MG152" s="233"/>
      <c r="MH152" s="233"/>
      <c r="MI152" s="233"/>
      <c r="MJ152" s="233"/>
      <c r="MK152" s="233"/>
      <c r="ML152" s="233"/>
      <c r="MM152" s="233"/>
      <c r="MN152" s="233"/>
      <c r="MO152" s="233"/>
      <c r="MP152" s="233"/>
      <c r="MQ152" s="233"/>
      <c r="MR152" s="233"/>
      <c r="MS152" s="233"/>
      <c r="MT152" s="233"/>
      <c r="MU152" s="233"/>
      <c r="MV152" s="233"/>
      <c r="MW152" s="233"/>
      <c r="MX152" s="233"/>
      <c r="MY152" s="233"/>
      <c r="MZ152" s="233"/>
      <c r="NA152" s="233"/>
      <c r="NB152" s="233"/>
      <c r="NC152" s="233"/>
      <c r="ND152" s="233"/>
      <c r="NE152" s="233"/>
      <c r="NF152" s="233"/>
      <c r="NG152" s="233"/>
      <c r="NH152" s="233"/>
      <c r="NI152" s="233"/>
      <c r="NJ152" s="233"/>
      <c r="NK152" s="233"/>
      <c r="NL152" s="233"/>
      <c r="NM152" s="233"/>
      <c r="NN152" s="233"/>
      <c r="NO152" s="233"/>
      <c r="NP152" s="233"/>
      <c r="NQ152" s="233"/>
      <c r="NR152" s="233"/>
      <c r="NS152" s="233"/>
      <c r="NT152" s="233"/>
      <c r="NU152" s="233"/>
      <c r="NV152" s="233"/>
      <c r="NW152" s="233"/>
      <c r="NX152" s="233"/>
      <c r="NY152" s="233"/>
      <c r="NZ152" s="233"/>
      <c r="OA152" s="233"/>
      <c r="OB152" s="233"/>
      <c r="OC152" s="233"/>
      <c r="OD152" s="233"/>
      <c r="OE152" s="233"/>
      <c r="OF152" s="233"/>
      <c r="OG152" s="233"/>
      <c r="OH152" s="233"/>
      <c r="OI152" s="233"/>
      <c r="OJ152" s="233"/>
      <c r="OK152" s="233"/>
      <c r="OL152" s="233"/>
      <c r="OM152" s="233"/>
      <c r="ON152" s="233"/>
      <c r="OO152" s="233"/>
      <c r="OP152" s="233"/>
      <c r="OQ152" s="233"/>
      <c r="OR152" s="233"/>
      <c r="OS152" s="233"/>
      <c r="OT152" s="233"/>
      <c r="OU152" s="233"/>
      <c r="OV152" s="233"/>
      <c r="OW152" s="233"/>
      <c r="OX152" s="233"/>
      <c r="OY152" s="233"/>
      <c r="OZ152" s="233"/>
      <c r="PA152" s="233"/>
      <c r="PB152" s="233"/>
      <c r="PC152" s="233"/>
      <c r="PD152" s="233"/>
      <c r="PE152" s="233"/>
      <c r="PF152" s="233"/>
      <c r="PG152" s="233"/>
      <c r="PH152" s="233"/>
      <c r="PI152" s="233"/>
      <c r="PJ152" s="233"/>
      <c r="PK152" s="233"/>
      <c r="PL152" s="233"/>
      <c r="PM152" s="233"/>
      <c r="PN152" s="233"/>
      <c r="PO152" s="233"/>
      <c r="PP152" s="233"/>
      <c r="PQ152" s="233"/>
      <c r="PR152" s="233"/>
      <c r="PS152" s="233"/>
      <c r="PT152" s="233"/>
      <c r="PU152" s="233"/>
      <c r="PV152" s="233"/>
      <c r="PW152" s="233"/>
      <c r="PX152" s="233"/>
      <c r="PY152" s="233"/>
      <c r="PZ152" s="233"/>
      <c r="QA152" s="233"/>
      <c r="QB152" s="233"/>
      <c r="QC152" s="233"/>
      <c r="QD152" s="233"/>
      <c r="QE152" s="233"/>
      <c r="QF152" s="233"/>
      <c r="QG152" s="233"/>
      <c r="QH152" s="233"/>
      <c r="QI152" s="233"/>
      <c r="QJ152" s="233"/>
      <c r="QK152" s="233"/>
      <c r="QL152" s="233"/>
      <c r="QM152" s="233"/>
      <c r="QN152" s="233"/>
      <c r="QO152" s="233"/>
      <c r="QP152" s="233"/>
      <c r="QQ152" s="233"/>
      <c r="QR152" s="233"/>
      <c r="QS152" s="233"/>
      <c r="QT152" s="233"/>
      <c r="QU152" s="233"/>
      <c r="QV152" s="233"/>
      <c r="QW152" s="233"/>
      <c r="QX152" s="233"/>
      <c r="QY152" s="233"/>
      <c r="QZ152" s="233"/>
      <c r="RA152" s="233"/>
      <c r="RB152" s="233"/>
      <c r="RC152" s="233"/>
      <c r="RD152" s="233"/>
      <c r="RE152" s="233"/>
      <c r="RF152" s="233"/>
      <c r="RG152" s="233"/>
      <c r="RH152" s="233"/>
      <c r="RI152" s="233"/>
      <c r="RJ152" s="233"/>
      <c r="RK152" s="233"/>
      <c r="RL152" s="233"/>
      <c r="RM152" s="233"/>
      <c r="RN152" s="233"/>
      <c r="RO152" s="233"/>
      <c r="RP152" s="233"/>
      <c r="RQ152" s="233"/>
      <c r="RR152" s="233"/>
      <c r="RS152" s="233"/>
      <c r="RT152" s="233"/>
      <c r="RU152" s="233"/>
      <c r="RV152" s="233"/>
      <c r="RW152" s="233"/>
      <c r="RX152" s="233"/>
      <c r="RY152" s="233"/>
      <c r="RZ152" s="233"/>
      <c r="SA152" s="233"/>
      <c r="SB152" s="233"/>
      <c r="SC152" s="233"/>
      <c r="SD152" s="233"/>
      <c r="SE152" s="233"/>
      <c r="SF152" s="233"/>
      <c r="SG152" s="233"/>
      <c r="SH152" s="233"/>
      <c r="SI152" s="233"/>
      <c r="SJ152" s="233"/>
      <c r="SK152" s="233"/>
      <c r="SL152" s="233"/>
      <c r="SM152" s="233"/>
      <c r="SN152" s="233"/>
      <c r="SO152" s="233"/>
      <c r="SP152" s="233"/>
      <c r="SQ152" s="233"/>
      <c r="SR152" s="233"/>
      <c r="SS152" s="233"/>
      <c r="ST152" s="233"/>
      <c r="SU152" s="233"/>
      <c r="SV152" s="233"/>
      <c r="SW152" s="233"/>
      <c r="SX152" s="233"/>
      <c r="SY152" s="233"/>
      <c r="SZ152" s="233"/>
      <c r="TA152" s="233"/>
      <c r="TB152" s="233"/>
      <c r="TC152" s="233"/>
      <c r="TD152" s="233"/>
      <c r="TE152" s="233"/>
      <c r="TF152" s="233"/>
      <c r="TG152" s="233"/>
      <c r="TH152" s="233"/>
      <c r="TI152" s="233"/>
      <c r="TJ152" s="233"/>
      <c r="TK152" s="233"/>
      <c r="TL152" s="233"/>
      <c r="TM152" s="233"/>
      <c r="TN152" s="233"/>
      <c r="TO152" s="233"/>
      <c r="TP152" s="233"/>
      <c r="TQ152" s="233"/>
      <c r="TR152" s="233"/>
      <c r="TS152" s="233"/>
      <c r="TT152" s="233"/>
      <c r="TU152" s="233"/>
      <c r="TV152" s="233"/>
      <c r="TW152" s="233"/>
      <c r="TX152" s="233"/>
      <c r="TY152" s="233"/>
      <c r="TZ152" s="233"/>
      <c r="UA152" s="233"/>
      <c r="UB152" s="233"/>
      <c r="UC152" s="233"/>
      <c r="UD152" s="233"/>
      <c r="UE152" s="233"/>
      <c r="UF152" s="233"/>
      <c r="UG152" s="233"/>
      <c r="UH152" s="233"/>
      <c r="UI152" s="233"/>
      <c r="UJ152" s="233"/>
      <c r="UK152" s="233"/>
      <c r="UL152" s="233"/>
      <c r="UM152" s="233"/>
      <c r="UN152" s="233"/>
      <c r="UO152" s="233"/>
      <c r="UP152" s="233"/>
      <c r="UQ152" s="233"/>
      <c r="UR152" s="233"/>
      <c r="US152" s="233"/>
      <c r="UT152" s="233"/>
      <c r="UU152" s="233"/>
      <c r="UV152" s="233"/>
      <c r="UW152" s="233"/>
      <c r="UX152" s="233"/>
      <c r="UY152" s="233"/>
      <c r="UZ152" s="233"/>
      <c r="VA152" s="233"/>
      <c r="VB152" s="233"/>
      <c r="VC152" s="233"/>
      <c r="VD152" s="233"/>
      <c r="VE152" s="233"/>
      <c r="VF152" s="233"/>
      <c r="VG152" s="233"/>
      <c r="VH152" s="233"/>
      <c r="VI152" s="233"/>
      <c r="VJ152" s="233"/>
      <c r="VK152" s="233"/>
      <c r="VL152" s="233"/>
      <c r="VM152" s="233"/>
      <c r="VN152" s="233"/>
      <c r="VO152" s="233"/>
      <c r="VP152" s="233"/>
      <c r="VQ152" s="233"/>
      <c r="VR152" s="233"/>
      <c r="VS152" s="233"/>
      <c r="VT152" s="233"/>
      <c r="VU152" s="233"/>
      <c r="VV152" s="233"/>
      <c r="VW152" s="233"/>
      <c r="VX152" s="233"/>
      <c r="VY152" s="233"/>
      <c r="VZ152" s="233"/>
      <c r="WA152" s="233"/>
      <c r="WB152" s="233"/>
      <c r="WC152" s="233"/>
      <c r="WD152" s="233"/>
      <c r="WE152" s="233"/>
      <c r="WF152" s="233"/>
      <c r="WG152" s="233"/>
      <c r="WH152" s="233"/>
      <c r="WI152" s="233"/>
      <c r="WJ152" s="233"/>
      <c r="WK152" s="233"/>
      <c r="WL152" s="233"/>
      <c r="WM152" s="233"/>
      <c r="WN152" s="233"/>
      <c r="WO152" s="233"/>
      <c r="WP152" s="233"/>
      <c r="WQ152" s="233"/>
      <c r="WR152" s="233"/>
      <c r="WS152" s="233"/>
      <c r="WT152" s="233"/>
      <c r="WU152" s="233"/>
      <c r="WV152" s="233"/>
      <c r="WW152" s="233"/>
      <c r="WX152" s="233"/>
      <c r="WY152" s="233"/>
      <c r="WZ152" s="233"/>
      <c r="XA152" s="233"/>
      <c r="XB152" s="233"/>
      <c r="XC152" s="233"/>
      <c r="XD152" s="233"/>
      <c r="XE152" s="233"/>
      <c r="XF152" s="233"/>
      <c r="XG152" s="233"/>
      <c r="XH152" s="233"/>
      <c r="XI152" s="233"/>
      <c r="XJ152" s="233"/>
      <c r="XK152" s="233"/>
      <c r="XL152" s="233"/>
      <c r="XM152" s="233"/>
      <c r="XN152" s="233"/>
      <c r="XO152" s="233"/>
      <c r="XP152" s="233"/>
      <c r="XQ152" s="233"/>
      <c r="XR152" s="233"/>
      <c r="XS152" s="233"/>
      <c r="XT152" s="233"/>
      <c r="XU152" s="233"/>
      <c r="XV152" s="233"/>
      <c r="XW152" s="233"/>
      <c r="XX152" s="233"/>
      <c r="XY152" s="233"/>
      <c r="XZ152" s="233"/>
      <c r="YA152" s="233"/>
      <c r="YB152" s="233"/>
      <c r="YC152" s="233"/>
      <c r="YD152" s="233"/>
      <c r="YE152" s="233"/>
      <c r="YF152" s="233"/>
      <c r="YG152" s="233"/>
      <c r="YH152" s="233"/>
      <c r="YI152" s="233"/>
      <c r="YJ152" s="233"/>
      <c r="YK152" s="233"/>
      <c r="YL152" s="233"/>
      <c r="YM152" s="233"/>
      <c r="YN152" s="233"/>
      <c r="YO152" s="233"/>
      <c r="YP152" s="233"/>
      <c r="YQ152" s="233"/>
      <c r="YR152" s="233"/>
      <c r="YS152" s="233"/>
      <c r="YT152" s="233"/>
      <c r="YU152" s="233"/>
      <c r="YV152" s="233"/>
      <c r="YW152" s="233"/>
      <c r="YX152" s="233"/>
      <c r="YY152" s="233"/>
      <c r="YZ152" s="233"/>
      <c r="ZA152" s="233"/>
      <c r="ZB152" s="233"/>
      <c r="ZC152" s="233"/>
      <c r="ZD152" s="233"/>
      <c r="ZE152" s="233"/>
      <c r="ZF152" s="233"/>
      <c r="ZG152" s="233"/>
      <c r="ZH152" s="233"/>
      <c r="ZI152" s="233"/>
      <c r="ZJ152" s="233"/>
      <c r="ZK152" s="233"/>
      <c r="ZL152" s="233"/>
      <c r="ZM152" s="233"/>
      <c r="ZN152" s="233"/>
      <c r="ZO152" s="233"/>
      <c r="ZP152" s="233"/>
      <c r="ZQ152" s="233"/>
      <c r="ZR152" s="233"/>
      <c r="ZS152" s="233"/>
      <c r="ZT152" s="233"/>
      <c r="ZU152" s="233"/>
      <c r="ZV152" s="233"/>
      <c r="ZW152" s="233"/>
      <c r="ZX152" s="233"/>
      <c r="ZY152" s="233"/>
      <c r="ZZ152" s="233"/>
      <c r="AAA152" s="233"/>
      <c r="AAB152" s="233"/>
      <c r="AAC152" s="233"/>
      <c r="AAD152" s="233"/>
      <c r="AAE152" s="233"/>
      <c r="AAF152" s="233"/>
      <c r="AAG152" s="233"/>
      <c r="AAH152" s="233"/>
      <c r="AAI152" s="233"/>
      <c r="AAJ152" s="233"/>
      <c r="AAK152" s="233"/>
      <c r="AAL152" s="233"/>
      <c r="AAM152" s="233"/>
      <c r="AAN152" s="233"/>
      <c r="AAO152" s="233"/>
      <c r="AAP152" s="233"/>
      <c r="AAQ152" s="233"/>
      <c r="AAR152" s="233"/>
      <c r="AAS152" s="233"/>
      <c r="AAT152" s="233"/>
      <c r="AAU152" s="233"/>
      <c r="AAV152" s="233"/>
      <c r="AAW152" s="233"/>
      <c r="AAX152" s="233"/>
      <c r="AAY152" s="233"/>
      <c r="AAZ152" s="233"/>
      <c r="ABA152" s="233"/>
      <c r="ABB152" s="233"/>
      <c r="ABC152" s="233"/>
      <c r="ABD152" s="233"/>
      <c r="ABE152" s="233"/>
      <c r="ABF152" s="233"/>
      <c r="ABG152" s="233"/>
      <c r="ABH152" s="233"/>
      <c r="ABI152" s="233"/>
      <c r="ABJ152" s="233"/>
      <c r="ABK152" s="233"/>
      <c r="ABL152" s="233"/>
      <c r="ABM152" s="233"/>
      <c r="ABN152" s="233"/>
      <c r="ABO152" s="233"/>
      <c r="ABP152" s="233"/>
      <c r="ABQ152" s="233"/>
      <c r="ABR152" s="233"/>
      <c r="ABS152" s="233"/>
      <c r="ABT152" s="233"/>
      <c r="ABU152" s="233"/>
      <c r="ABV152" s="233"/>
      <c r="ABW152" s="233"/>
      <c r="ABX152" s="233"/>
      <c r="ABY152" s="233"/>
      <c r="ABZ152" s="233"/>
      <c r="ACA152" s="233"/>
      <c r="ACB152" s="233"/>
      <c r="ACC152" s="233"/>
      <c r="ACD152" s="233"/>
      <c r="ACE152" s="233"/>
      <c r="ACF152" s="233"/>
      <c r="ACG152" s="233"/>
      <c r="ACH152" s="233"/>
      <c r="ACI152" s="233"/>
      <c r="ACJ152" s="233"/>
      <c r="ACK152" s="233"/>
      <c r="ACL152" s="233"/>
      <c r="ACM152" s="233"/>
      <c r="ACN152" s="233"/>
      <c r="ACO152" s="233"/>
      <c r="ACP152" s="233"/>
      <c r="ACQ152" s="233"/>
      <c r="ACR152" s="233"/>
      <c r="ACS152" s="233"/>
      <c r="ACT152" s="233"/>
      <c r="ACU152" s="233"/>
      <c r="ACV152" s="233"/>
      <c r="ACW152" s="233"/>
      <c r="ACX152" s="233"/>
      <c r="ACY152" s="233"/>
      <c r="ACZ152" s="233"/>
      <c r="ADA152" s="233"/>
      <c r="ADB152" s="233"/>
      <c r="ADC152" s="233"/>
      <c r="ADD152" s="233"/>
      <c r="ADE152" s="233"/>
      <c r="ADF152" s="233"/>
      <c r="ADG152" s="233"/>
      <c r="ADH152" s="233"/>
      <c r="ADI152" s="233"/>
      <c r="ADJ152" s="233"/>
      <c r="ADK152" s="233"/>
      <c r="ADL152" s="233"/>
      <c r="ADM152" s="233"/>
      <c r="ADN152" s="233"/>
      <c r="ADO152" s="233"/>
      <c r="ADP152" s="233"/>
      <c r="ADQ152" s="233"/>
      <c r="ADR152" s="233"/>
      <c r="ADS152" s="233"/>
      <c r="ADT152" s="233"/>
      <c r="ADU152" s="233"/>
      <c r="ADV152" s="233"/>
      <c r="ADW152" s="233"/>
      <c r="ADX152" s="233"/>
      <c r="ADY152" s="233"/>
      <c r="ADZ152" s="233"/>
      <c r="AEA152" s="233"/>
      <c r="AEB152" s="233"/>
      <c r="AEC152" s="233"/>
      <c r="AED152" s="233"/>
      <c r="AEE152" s="233"/>
      <c r="AEF152" s="233"/>
      <c r="AEG152" s="233"/>
      <c r="AEH152" s="233"/>
      <c r="AEI152" s="233"/>
      <c r="AEJ152" s="233"/>
      <c r="AEK152" s="233"/>
      <c r="AEL152" s="233"/>
      <c r="AEM152" s="233"/>
      <c r="AEN152" s="233"/>
      <c r="AEO152" s="233"/>
      <c r="AEP152" s="233"/>
      <c r="AEQ152" s="233"/>
      <c r="AER152" s="233"/>
      <c r="AES152" s="233"/>
      <c r="AET152" s="233"/>
      <c r="AEU152" s="233"/>
      <c r="AEV152" s="233"/>
      <c r="AEW152" s="233"/>
      <c r="AEX152" s="233"/>
      <c r="AEY152" s="233"/>
      <c r="AEZ152" s="233"/>
      <c r="AFA152" s="233"/>
      <c r="AFB152" s="233"/>
      <c r="AFC152" s="233"/>
      <c r="AFD152" s="233"/>
      <c r="AFE152" s="233"/>
      <c r="AFF152" s="233"/>
      <c r="AFG152" s="233"/>
      <c r="AFH152" s="233"/>
      <c r="AFI152" s="233"/>
      <c r="AFJ152" s="233"/>
      <c r="AFK152" s="233"/>
      <c r="AFL152" s="233"/>
      <c r="AFM152" s="233"/>
      <c r="AFN152" s="233"/>
      <c r="AFO152" s="233"/>
      <c r="AFP152" s="233"/>
      <c r="AFQ152" s="233"/>
      <c r="AFR152" s="233"/>
      <c r="AFS152" s="233"/>
      <c r="AFT152" s="233"/>
      <c r="AFU152" s="233"/>
      <c r="AFV152" s="233"/>
      <c r="AFW152" s="233"/>
      <c r="AFX152" s="233"/>
      <c r="AFY152" s="233"/>
      <c r="AFZ152" s="233"/>
      <c r="AGA152" s="233"/>
      <c r="AGB152" s="233"/>
      <c r="AGC152" s="233"/>
      <c r="AGD152" s="233"/>
      <c r="AGE152" s="233"/>
      <c r="AGF152" s="233"/>
      <c r="AGG152" s="233"/>
      <c r="AGH152" s="233"/>
      <c r="AGI152" s="233"/>
      <c r="AGJ152" s="233"/>
      <c r="AGK152" s="233"/>
      <c r="AGL152" s="233"/>
      <c r="AGM152" s="233"/>
      <c r="AGN152" s="233"/>
      <c r="AGO152" s="233"/>
      <c r="AGP152" s="233"/>
      <c r="AGQ152" s="233"/>
      <c r="AGR152" s="233"/>
      <c r="AGS152" s="233"/>
      <c r="AGT152" s="233"/>
      <c r="AGU152" s="233"/>
      <c r="AGV152" s="233"/>
      <c r="AGW152" s="233"/>
      <c r="AGX152" s="233"/>
      <c r="AGY152" s="233"/>
      <c r="AGZ152" s="233"/>
      <c r="AHA152" s="233"/>
      <c r="AHB152" s="233"/>
      <c r="AHC152" s="233"/>
      <c r="AHD152" s="233"/>
      <c r="AHE152" s="233"/>
      <c r="AHF152" s="233"/>
      <c r="AHG152" s="233"/>
      <c r="AHH152" s="233"/>
      <c r="AHI152" s="233"/>
      <c r="AHJ152" s="233"/>
      <c r="AHK152" s="233"/>
      <c r="AHL152" s="233"/>
      <c r="AHM152" s="233"/>
      <c r="AHN152" s="233"/>
      <c r="AHO152" s="233"/>
      <c r="AHP152" s="233"/>
      <c r="AHQ152" s="233"/>
      <c r="AHR152" s="233"/>
      <c r="AHS152" s="233"/>
      <c r="AHT152" s="233"/>
      <c r="AHU152" s="233"/>
      <c r="AHV152" s="233"/>
      <c r="AHW152" s="233"/>
      <c r="AHX152" s="233"/>
      <c r="AHY152" s="233"/>
      <c r="AHZ152" s="233"/>
      <c r="AIA152" s="233"/>
      <c r="AIB152" s="233"/>
      <c r="AIC152" s="233"/>
      <c r="AID152" s="233"/>
      <c r="AIE152" s="233"/>
      <c r="AIF152" s="233"/>
      <c r="AIG152" s="233"/>
      <c r="AIH152" s="233"/>
      <c r="AII152" s="233"/>
      <c r="AIJ152" s="233"/>
      <c r="AIK152" s="233"/>
      <c r="AIL152" s="233"/>
      <c r="AIM152" s="233"/>
      <c r="AIN152" s="233"/>
      <c r="AIO152" s="233"/>
      <c r="AIP152" s="233"/>
      <c r="AIQ152" s="233"/>
      <c r="AIR152" s="233"/>
      <c r="AIS152" s="233"/>
      <c r="AIT152" s="233"/>
      <c r="AIU152" s="233"/>
      <c r="AIV152" s="233"/>
      <c r="AIW152" s="233"/>
      <c r="AIX152" s="233"/>
      <c r="AIY152" s="233"/>
      <c r="AIZ152" s="233"/>
      <c r="AJA152" s="233"/>
      <c r="AJB152" s="233"/>
      <c r="AJC152" s="233"/>
      <c r="AJD152" s="233"/>
      <c r="AJE152" s="233"/>
      <c r="AJF152" s="233"/>
      <c r="AJG152" s="233"/>
      <c r="AJH152" s="233"/>
      <c r="AJI152" s="233"/>
      <c r="AJJ152" s="233"/>
      <c r="AJK152" s="233"/>
      <c r="AJL152" s="233"/>
      <c r="AJM152" s="233"/>
      <c r="AJN152" s="233"/>
      <c r="AJO152" s="233"/>
      <c r="AJP152" s="233"/>
      <c r="AJQ152" s="233"/>
      <c r="AJR152" s="233"/>
      <c r="AJS152" s="233"/>
      <c r="AJT152" s="233"/>
      <c r="AJU152" s="233"/>
      <c r="AJV152" s="233"/>
      <c r="AJW152" s="233"/>
      <c r="AJX152" s="233"/>
      <c r="AJY152" s="233"/>
      <c r="AJZ152" s="233"/>
      <c r="AKA152" s="233"/>
      <c r="AKB152" s="233"/>
      <c r="AKC152" s="233"/>
      <c r="AKD152" s="233"/>
      <c r="AKE152" s="233"/>
      <c r="AKF152" s="233"/>
      <c r="AKG152" s="233"/>
      <c r="AKH152" s="233"/>
      <c r="AKI152" s="233"/>
      <c r="AKJ152" s="233"/>
      <c r="AKK152" s="233"/>
      <c r="AKL152" s="233"/>
      <c r="AKM152" s="233"/>
      <c r="AKN152" s="233"/>
      <c r="AKO152" s="233"/>
      <c r="AKP152" s="233"/>
      <c r="AKQ152" s="233"/>
      <c r="AKR152" s="233"/>
      <c r="AKS152" s="233"/>
      <c r="AKT152" s="233"/>
      <c r="AKU152" s="233"/>
      <c r="AKV152" s="233"/>
      <c r="AKW152" s="233"/>
      <c r="AKX152" s="233"/>
      <c r="AKY152" s="233"/>
      <c r="AKZ152" s="233"/>
      <c r="ALA152" s="233"/>
      <c r="ALB152" s="233"/>
      <c r="ALC152" s="233"/>
      <c r="ALD152" s="233"/>
      <c r="ALE152" s="233"/>
      <c r="ALF152" s="233"/>
      <c r="ALG152" s="233"/>
      <c r="ALH152" s="233"/>
      <c r="ALI152" s="233"/>
      <c r="ALJ152" s="233"/>
      <c r="ALK152" s="233"/>
      <c r="ALL152" s="233"/>
      <c r="ALM152" s="233"/>
      <c r="ALN152" s="233"/>
      <c r="ALO152" s="233"/>
      <c r="ALP152" s="233"/>
      <c r="ALQ152" s="233"/>
      <c r="ALR152" s="233"/>
      <c r="ALS152" s="233"/>
    </row>
    <row r="153" spans="1:1007" ht="13.5" thickBot="1" x14ac:dyDescent="0.25">
      <c r="A153" s="992"/>
      <c r="B153" s="992"/>
      <c r="C153" s="370"/>
      <c r="D153" s="370"/>
      <c r="F153" s="371" t="s">
        <v>294</v>
      </c>
      <c r="G153" s="372">
        <f>G151</f>
        <v>0</v>
      </c>
      <c r="H153" s="373"/>
    </row>
    <row r="154" spans="1:1007" ht="13.5" thickBot="1" x14ac:dyDescent="0.25">
      <c r="A154" s="992"/>
      <c r="B154" s="992"/>
      <c r="C154" s="375"/>
      <c r="D154" s="376"/>
      <c r="F154" s="377" t="s">
        <v>122</v>
      </c>
      <c r="G154" s="350">
        <f>H151</f>
        <v>0</v>
      </c>
      <c r="H154" s="351"/>
    </row>
    <row r="155" spans="1:1007" x14ac:dyDescent="0.2">
      <c r="A155" s="992"/>
      <c r="B155" s="992"/>
      <c r="C155" s="422"/>
      <c r="D155" s="336"/>
      <c r="E155" s="337"/>
      <c r="F155" s="337"/>
      <c r="G155" s="339"/>
      <c r="H155" s="339"/>
      <c r="I155" s="233"/>
      <c r="J155" s="233"/>
      <c r="K155" s="233"/>
      <c r="L155" s="233"/>
      <c r="M155" s="233"/>
      <c r="N155" s="233"/>
      <c r="O155" s="233"/>
      <c r="P155" s="233"/>
      <c r="Q155" s="233"/>
      <c r="R155" s="233"/>
      <c r="S155" s="233"/>
      <c r="T155" s="233"/>
      <c r="U155" s="233"/>
      <c r="V155" s="233"/>
      <c r="W155" s="233"/>
      <c r="X155" s="233"/>
      <c r="Y155" s="233"/>
      <c r="Z155" s="233"/>
      <c r="AA155" s="233"/>
      <c r="AB155" s="233"/>
      <c r="AC155" s="233"/>
      <c r="AD155" s="233"/>
      <c r="AE155" s="233"/>
      <c r="AF155" s="233"/>
      <c r="AG155" s="233"/>
      <c r="AH155" s="233"/>
      <c r="AI155" s="233"/>
      <c r="AJ155" s="233"/>
      <c r="AK155" s="233"/>
      <c r="AL155" s="233"/>
      <c r="AM155" s="233"/>
      <c r="AN155" s="233"/>
      <c r="AO155" s="233"/>
      <c r="AP155" s="233"/>
      <c r="AQ155" s="233"/>
      <c r="AR155" s="233"/>
      <c r="AS155" s="233"/>
      <c r="AT155" s="233"/>
      <c r="AU155" s="233"/>
      <c r="AV155" s="233"/>
      <c r="AW155" s="233"/>
      <c r="AX155" s="233"/>
      <c r="AY155" s="233"/>
      <c r="AZ155" s="233"/>
      <c r="BA155" s="233"/>
      <c r="BB155" s="233"/>
      <c r="BC155" s="233"/>
      <c r="BD155" s="233"/>
      <c r="BE155" s="233"/>
      <c r="BF155" s="233"/>
      <c r="BG155" s="233"/>
      <c r="BH155" s="233"/>
      <c r="BI155" s="233"/>
      <c r="BJ155" s="233"/>
      <c r="BK155" s="233"/>
      <c r="BL155" s="233"/>
      <c r="BM155" s="233"/>
      <c r="BN155" s="233"/>
      <c r="BO155" s="233"/>
      <c r="BP155" s="233"/>
      <c r="BQ155" s="233"/>
      <c r="BR155" s="233"/>
      <c r="BS155" s="233"/>
      <c r="BT155" s="233"/>
      <c r="BU155" s="233"/>
      <c r="BV155" s="233"/>
      <c r="BW155" s="233"/>
      <c r="BX155" s="233"/>
      <c r="BY155" s="233"/>
      <c r="BZ155" s="233"/>
      <c r="CA155" s="233"/>
      <c r="CB155" s="233"/>
      <c r="CC155" s="233"/>
      <c r="CD155" s="233"/>
      <c r="CE155" s="233"/>
      <c r="CF155" s="233"/>
      <c r="CG155" s="233"/>
      <c r="CH155" s="233"/>
      <c r="CI155" s="233"/>
      <c r="CJ155" s="233"/>
      <c r="CK155" s="233"/>
      <c r="CL155" s="233"/>
      <c r="CM155" s="233"/>
      <c r="CN155" s="233"/>
      <c r="CO155" s="233"/>
      <c r="CP155" s="233"/>
      <c r="CQ155" s="233"/>
      <c r="CR155" s="233"/>
      <c r="CS155" s="233"/>
      <c r="CT155" s="233"/>
      <c r="CU155" s="233"/>
      <c r="CV155" s="233"/>
      <c r="CW155" s="233"/>
      <c r="CX155" s="233"/>
      <c r="CY155" s="233"/>
      <c r="CZ155" s="233"/>
      <c r="DA155" s="233"/>
      <c r="DB155" s="233"/>
      <c r="DC155" s="233"/>
      <c r="DD155" s="233"/>
      <c r="DE155" s="233"/>
      <c r="DF155" s="233"/>
      <c r="DG155" s="233"/>
      <c r="DH155" s="233"/>
      <c r="DI155" s="233"/>
      <c r="DJ155" s="233"/>
      <c r="DK155" s="233"/>
      <c r="DL155" s="233"/>
      <c r="DM155" s="233"/>
      <c r="DN155" s="233"/>
      <c r="DO155" s="233"/>
      <c r="DP155" s="233"/>
      <c r="DQ155" s="233"/>
      <c r="DR155" s="233"/>
      <c r="DS155" s="233"/>
      <c r="DT155" s="233"/>
      <c r="DU155" s="233"/>
      <c r="DV155" s="233"/>
      <c r="DW155" s="233"/>
      <c r="DX155" s="233"/>
      <c r="DY155" s="233"/>
      <c r="DZ155" s="233"/>
      <c r="EA155" s="233"/>
      <c r="EB155" s="233"/>
      <c r="EC155" s="233"/>
      <c r="ED155" s="233"/>
      <c r="EE155" s="233"/>
      <c r="EF155" s="233"/>
      <c r="EG155" s="233"/>
      <c r="EH155" s="233"/>
      <c r="EI155" s="233"/>
      <c r="EJ155" s="233"/>
      <c r="EK155" s="233"/>
      <c r="EL155" s="233"/>
      <c r="EM155" s="233"/>
      <c r="EN155" s="233"/>
      <c r="EO155" s="233"/>
      <c r="EP155" s="233"/>
      <c r="EQ155" s="233"/>
      <c r="ER155" s="233"/>
      <c r="ES155" s="233"/>
      <c r="ET155" s="233"/>
      <c r="EU155" s="233"/>
      <c r="EV155" s="233"/>
      <c r="EW155" s="233"/>
      <c r="EX155" s="233"/>
      <c r="EY155" s="233"/>
      <c r="EZ155" s="233"/>
      <c r="FA155" s="233"/>
      <c r="FB155" s="233"/>
      <c r="FC155" s="233"/>
      <c r="FD155" s="233"/>
      <c r="FE155" s="233"/>
      <c r="FF155" s="233"/>
      <c r="FG155" s="233"/>
      <c r="FH155" s="233"/>
      <c r="FI155" s="233"/>
      <c r="FJ155" s="233"/>
      <c r="FK155" s="233"/>
      <c r="FL155" s="233"/>
      <c r="FM155" s="233"/>
      <c r="FN155" s="233"/>
      <c r="FO155" s="233"/>
      <c r="FP155" s="233"/>
      <c r="FQ155" s="233"/>
      <c r="FR155" s="233"/>
      <c r="FS155" s="233"/>
      <c r="FT155" s="233"/>
      <c r="FU155" s="233"/>
      <c r="FV155" s="233"/>
      <c r="FW155" s="233"/>
      <c r="FX155" s="233"/>
      <c r="FY155" s="233"/>
      <c r="FZ155" s="233"/>
      <c r="GA155" s="233"/>
      <c r="GB155" s="233"/>
      <c r="GC155" s="233"/>
      <c r="GD155" s="233"/>
      <c r="GE155" s="233"/>
      <c r="GF155" s="233"/>
      <c r="GG155" s="233"/>
      <c r="GH155" s="233"/>
      <c r="GI155" s="233"/>
      <c r="GJ155" s="233"/>
      <c r="GK155" s="233"/>
      <c r="GL155" s="233"/>
      <c r="GM155" s="233"/>
      <c r="GN155" s="233"/>
      <c r="GO155" s="233"/>
      <c r="GP155" s="233"/>
      <c r="GQ155" s="233"/>
      <c r="GR155" s="233"/>
      <c r="GS155" s="233"/>
      <c r="GT155" s="233"/>
      <c r="GU155" s="233"/>
      <c r="GV155" s="233"/>
      <c r="GW155" s="233"/>
      <c r="GX155" s="233"/>
      <c r="GY155" s="233"/>
      <c r="GZ155" s="233"/>
      <c r="HA155" s="233"/>
      <c r="HB155" s="233"/>
      <c r="HC155" s="233"/>
      <c r="HD155" s="233"/>
      <c r="HE155" s="233"/>
      <c r="HF155" s="233"/>
      <c r="HG155" s="233"/>
      <c r="HH155" s="233"/>
      <c r="HI155" s="233"/>
      <c r="HJ155" s="233"/>
      <c r="HK155" s="233"/>
      <c r="HL155" s="233"/>
      <c r="HM155" s="233"/>
      <c r="HN155" s="233"/>
      <c r="HO155" s="233"/>
      <c r="HP155" s="233"/>
      <c r="HQ155" s="233"/>
      <c r="HR155" s="233"/>
      <c r="HS155" s="233"/>
      <c r="HT155" s="233"/>
      <c r="HU155" s="233"/>
      <c r="HV155" s="233"/>
      <c r="HW155" s="233"/>
      <c r="HX155" s="233"/>
      <c r="HY155" s="233"/>
      <c r="HZ155" s="233"/>
      <c r="IA155" s="233"/>
      <c r="IB155" s="233"/>
      <c r="IC155" s="233"/>
      <c r="ID155" s="233"/>
      <c r="IE155" s="233"/>
      <c r="IF155" s="233"/>
      <c r="IG155" s="233"/>
      <c r="IH155" s="233"/>
      <c r="II155" s="233"/>
      <c r="IJ155" s="233"/>
      <c r="IK155" s="233"/>
      <c r="IL155" s="233"/>
      <c r="IM155" s="233"/>
      <c r="IN155" s="233"/>
      <c r="IO155" s="233"/>
      <c r="IP155" s="233"/>
      <c r="IQ155" s="233"/>
      <c r="IR155" s="233"/>
      <c r="IS155" s="233"/>
      <c r="IT155" s="233"/>
      <c r="IU155" s="233"/>
      <c r="IV155" s="233"/>
      <c r="IW155" s="233"/>
      <c r="IX155" s="233"/>
      <c r="IY155" s="233"/>
      <c r="IZ155" s="233"/>
      <c r="JA155" s="233"/>
      <c r="JB155" s="233"/>
      <c r="JC155" s="233"/>
      <c r="JD155" s="233"/>
      <c r="JE155" s="233"/>
      <c r="JF155" s="233"/>
      <c r="JG155" s="233"/>
      <c r="JH155" s="233"/>
      <c r="JI155" s="233"/>
      <c r="JJ155" s="233"/>
      <c r="JK155" s="233"/>
      <c r="JL155" s="233"/>
      <c r="JM155" s="233"/>
      <c r="JN155" s="233"/>
      <c r="JO155" s="233"/>
      <c r="JP155" s="233"/>
      <c r="JQ155" s="233"/>
      <c r="JR155" s="233"/>
      <c r="JS155" s="233"/>
      <c r="JT155" s="233"/>
      <c r="JU155" s="233"/>
      <c r="JV155" s="233"/>
      <c r="JW155" s="233"/>
      <c r="JX155" s="233"/>
      <c r="JY155" s="233"/>
      <c r="JZ155" s="233"/>
      <c r="KA155" s="233"/>
      <c r="KB155" s="233"/>
      <c r="KC155" s="233"/>
      <c r="KD155" s="233"/>
      <c r="KE155" s="233"/>
      <c r="KF155" s="233"/>
      <c r="KG155" s="233"/>
      <c r="KH155" s="233"/>
      <c r="KI155" s="233"/>
      <c r="KJ155" s="233"/>
      <c r="KK155" s="233"/>
      <c r="KL155" s="233"/>
      <c r="KM155" s="233"/>
      <c r="KN155" s="233"/>
      <c r="KO155" s="233"/>
      <c r="KP155" s="233"/>
      <c r="KQ155" s="233"/>
      <c r="KR155" s="233"/>
      <c r="KS155" s="233"/>
      <c r="KT155" s="233"/>
      <c r="KU155" s="233"/>
      <c r="KV155" s="233"/>
      <c r="KW155" s="233"/>
      <c r="KX155" s="233"/>
      <c r="KY155" s="233"/>
      <c r="KZ155" s="233"/>
      <c r="LA155" s="233"/>
      <c r="LB155" s="233"/>
      <c r="LC155" s="233"/>
      <c r="LD155" s="233"/>
      <c r="LE155" s="233"/>
      <c r="LF155" s="233"/>
      <c r="LG155" s="233"/>
      <c r="LH155" s="233"/>
      <c r="LI155" s="233"/>
      <c r="LJ155" s="233"/>
      <c r="LK155" s="233"/>
      <c r="LL155" s="233"/>
      <c r="LM155" s="233"/>
      <c r="LN155" s="233"/>
      <c r="LO155" s="233"/>
      <c r="LP155" s="233"/>
      <c r="LQ155" s="233"/>
      <c r="LR155" s="233"/>
      <c r="LS155" s="233"/>
      <c r="LT155" s="233"/>
      <c r="LU155" s="233"/>
      <c r="LV155" s="233"/>
      <c r="LW155" s="233"/>
      <c r="LX155" s="233"/>
      <c r="LY155" s="233"/>
      <c r="LZ155" s="233"/>
      <c r="MA155" s="233"/>
      <c r="MB155" s="233"/>
      <c r="MC155" s="233"/>
      <c r="MD155" s="233"/>
      <c r="ME155" s="233"/>
      <c r="MF155" s="233"/>
      <c r="MG155" s="233"/>
      <c r="MH155" s="233"/>
      <c r="MI155" s="233"/>
      <c r="MJ155" s="233"/>
      <c r="MK155" s="233"/>
      <c r="ML155" s="233"/>
      <c r="MM155" s="233"/>
      <c r="MN155" s="233"/>
      <c r="MO155" s="233"/>
      <c r="MP155" s="233"/>
      <c r="MQ155" s="233"/>
      <c r="MR155" s="233"/>
      <c r="MS155" s="233"/>
      <c r="MT155" s="233"/>
      <c r="MU155" s="233"/>
      <c r="MV155" s="233"/>
      <c r="MW155" s="233"/>
      <c r="MX155" s="233"/>
      <c r="MY155" s="233"/>
      <c r="MZ155" s="233"/>
      <c r="NA155" s="233"/>
      <c r="NB155" s="233"/>
      <c r="NC155" s="233"/>
      <c r="ND155" s="233"/>
      <c r="NE155" s="233"/>
      <c r="NF155" s="233"/>
      <c r="NG155" s="233"/>
      <c r="NH155" s="233"/>
      <c r="NI155" s="233"/>
      <c r="NJ155" s="233"/>
      <c r="NK155" s="233"/>
      <c r="NL155" s="233"/>
      <c r="NM155" s="233"/>
      <c r="NN155" s="233"/>
      <c r="NO155" s="233"/>
      <c r="NP155" s="233"/>
      <c r="NQ155" s="233"/>
      <c r="NR155" s="233"/>
      <c r="NS155" s="233"/>
      <c r="NT155" s="233"/>
      <c r="NU155" s="233"/>
      <c r="NV155" s="233"/>
      <c r="NW155" s="233"/>
      <c r="NX155" s="233"/>
      <c r="NY155" s="233"/>
      <c r="NZ155" s="233"/>
      <c r="OA155" s="233"/>
      <c r="OB155" s="233"/>
      <c r="OC155" s="233"/>
      <c r="OD155" s="233"/>
      <c r="OE155" s="233"/>
      <c r="OF155" s="233"/>
      <c r="OG155" s="233"/>
      <c r="OH155" s="233"/>
      <c r="OI155" s="233"/>
      <c r="OJ155" s="233"/>
      <c r="OK155" s="233"/>
      <c r="OL155" s="233"/>
      <c r="OM155" s="233"/>
      <c r="ON155" s="233"/>
      <c r="OO155" s="233"/>
      <c r="OP155" s="233"/>
      <c r="OQ155" s="233"/>
      <c r="OR155" s="233"/>
      <c r="OS155" s="233"/>
      <c r="OT155" s="233"/>
      <c r="OU155" s="233"/>
      <c r="OV155" s="233"/>
      <c r="OW155" s="233"/>
      <c r="OX155" s="233"/>
      <c r="OY155" s="233"/>
      <c r="OZ155" s="233"/>
      <c r="PA155" s="233"/>
      <c r="PB155" s="233"/>
      <c r="PC155" s="233"/>
      <c r="PD155" s="233"/>
      <c r="PE155" s="233"/>
      <c r="PF155" s="233"/>
      <c r="PG155" s="233"/>
      <c r="PH155" s="233"/>
      <c r="PI155" s="233"/>
      <c r="PJ155" s="233"/>
      <c r="PK155" s="233"/>
      <c r="PL155" s="233"/>
      <c r="PM155" s="233"/>
      <c r="PN155" s="233"/>
      <c r="PO155" s="233"/>
      <c r="PP155" s="233"/>
      <c r="PQ155" s="233"/>
      <c r="PR155" s="233"/>
      <c r="PS155" s="233"/>
      <c r="PT155" s="233"/>
      <c r="PU155" s="233"/>
      <c r="PV155" s="233"/>
      <c r="PW155" s="233"/>
      <c r="PX155" s="233"/>
      <c r="PY155" s="233"/>
      <c r="PZ155" s="233"/>
      <c r="QA155" s="233"/>
      <c r="QB155" s="233"/>
      <c r="QC155" s="233"/>
      <c r="QD155" s="233"/>
      <c r="QE155" s="233"/>
      <c r="QF155" s="233"/>
      <c r="QG155" s="233"/>
      <c r="QH155" s="233"/>
      <c r="QI155" s="233"/>
      <c r="QJ155" s="233"/>
      <c r="QK155" s="233"/>
      <c r="QL155" s="233"/>
      <c r="QM155" s="233"/>
      <c r="QN155" s="233"/>
      <c r="QO155" s="233"/>
      <c r="QP155" s="233"/>
      <c r="QQ155" s="233"/>
      <c r="QR155" s="233"/>
      <c r="QS155" s="233"/>
      <c r="QT155" s="233"/>
      <c r="QU155" s="233"/>
      <c r="QV155" s="233"/>
      <c r="QW155" s="233"/>
      <c r="QX155" s="233"/>
      <c r="QY155" s="233"/>
      <c r="QZ155" s="233"/>
      <c r="RA155" s="233"/>
      <c r="RB155" s="233"/>
      <c r="RC155" s="233"/>
      <c r="RD155" s="233"/>
      <c r="RE155" s="233"/>
      <c r="RF155" s="233"/>
      <c r="RG155" s="233"/>
      <c r="RH155" s="233"/>
      <c r="RI155" s="233"/>
      <c r="RJ155" s="233"/>
      <c r="RK155" s="233"/>
      <c r="RL155" s="233"/>
      <c r="RM155" s="233"/>
      <c r="RN155" s="233"/>
      <c r="RO155" s="233"/>
      <c r="RP155" s="233"/>
      <c r="RQ155" s="233"/>
      <c r="RR155" s="233"/>
      <c r="RS155" s="233"/>
      <c r="RT155" s="233"/>
      <c r="RU155" s="233"/>
      <c r="RV155" s="233"/>
      <c r="RW155" s="233"/>
      <c r="RX155" s="233"/>
      <c r="RY155" s="233"/>
      <c r="RZ155" s="233"/>
      <c r="SA155" s="233"/>
      <c r="SB155" s="233"/>
      <c r="SC155" s="233"/>
      <c r="SD155" s="233"/>
      <c r="SE155" s="233"/>
      <c r="SF155" s="233"/>
      <c r="SG155" s="233"/>
      <c r="SH155" s="233"/>
      <c r="SI155" s="233"/>
      <c r="SJ155" s="233"/>
      <c r="SK155" s="233"/>
      <c r="SL155" s="233"/>
      <c r="SM155" s="233"/>
      <c r="SN155" s="233"/>
      <c r="SO155" s="233"/>
      <c r="SP155" s="233"/>
      <c r="SQ155" s="233"/>
      <c r="SR155" s="233"/>
      <c r="SS155" s="233"/>
      <c r="ST155" s="233"/>
      <c r="SU155" s="233"/>
      <c r="SV155" s="233"/>
      <c r="SW155" s="233"/>
      <c r="SX155" s="233"/>
      <c r="SY155" s="233"/>
      <c r="SZ155" s="233"/>
      <c r="TA155" s="233"/>
      <c r="TB155" s="233"/>
      <c r="TC155" s="233"/>
      <c r="TD155" s="233"/>
      <c r="TE155" s="233"/>
      <c r="TF155" s="233"/>
      <c r="TG155" s="233"/>
      <c r="TH155" s="233"/>
      <c r="TI155" s="233"/>
      <c r="TJ155" s="233"/>
      <c r="TK155" s="233"/>
      <c r="TL155" s="233"/>
      <c r="TM155" s="233"/>
      <c r="TN155" s="233"/>
      <c r="TO155" s="233"/>
      <c r="TP155" s="233"/>
      <c r="TQ155" s="233"/>
      <c r="TR155" s="233"/>
      <c r="TS155" s="233"/>
      <c r="TT155" s="233"/>
      <c r="TU155" s="233"/>
      <c r="TV155" s="233"/>
      <c r="TW155" s="233"/>
      <c r="TX155" s="233"/>
      <c r="TY155" s="233"/>
      <c r="TZ155" s="233"/>
      <c r="UA155" s="233"/>
      <c r="UB155" s="233"/>
      <c r="UC155" s="233"/>
      <c r="UD155" s="233"/>
      <c r="UE155" s="233"/>
      <c r="UF155" s="233"/>
      <c r="UG155" s="233"/>
      <c r="UH155" s="233"/>
      <c r="UI155" s="233"/>
      <c r="UJ155" s="233"/>
      <c r="UK155" s="233"/>
      <c r="UL155" s="233"/>
      <c r="UM155" s="233"/>
      <c r="UN155" s="233"/>
      <c r="UO155" s="233"/>
      <c r="UP155" s="233"/>
      <c r="UQ155" s="233"/>
      <c r="UR155" s="233"/>
      <c r="US155" s="233"/>
      <c r="UT155" s="233"/>
      <c r="UU155" s="233"/>
      <c r="UV155" s="233"/>
      <c r="UW155" s="233"/>
      <c r="UX155" s="233"/>
      <c r="UY155" s="233"/>
      <c r="UZ155" s="233"/>
      <c r="VA155" s="233"/>
      <c r="VB155" s="233"/>
      <c r="VC155" s="233"/>
      <c r="VD155" s="233"/>
      <c r="VE155" s="233"/>
      <c r="VF155" s="233"/>
      <c r="VG155" s="233"/>
      <c r="VH155" s="233"/>
      <c r="VI155" s="233"/>
      <c r="VJ155" s="233"/>
      <c r="VK155" s="233"/>
      <c r="VL155" s="233"/>
      <c r="VM155" s="233"/>
      <c r="VN155" s="233"/>
      <c r="VO155" s="233"/>
      <c r="VP155" s="233"/>
      <c r="VQ155" s="233"/>
      <c r="VR155" s="233"/>
      <c r="VS155" s="233"/>
      <c r="VT155" s="233"/>
      <c r="VU155" s="233"/>
      <c r="VV155" s="233"/>
      <c r="VW155" s="233"/>
      <c r="VX155" s="233"/>
      <c r="VY155" s="233"/>
      <c r="VZ155" s="233"/>
      <c r="WA155" s="233"/>
      <c r="WB155" s="233"/>
      <c r="WC155" s="233"/>
      <c r="WD155" s="233"/>
      <c r="WE155" s="233"/>
      <c r="WF155" s="233"/>
      <c r="WG155" s="233"/>
      <c r="WH155" s="233"/>
      <c r="WI155" s="233"/>
      <c r="WJ155" s="233"/>
      <c r="WK155" s="233"/>
      <c r="WL155" s="233"/>
      <c r="WM155" s="233"/>
      <c r="WN155" s="233"/>
      <c r="WO155" s="233"/>
      <c r="WP155" s="233"/>
      <c r="WQ155" s="233"/>
      <c r="WR155" s="233"/>
      <c r="WS155" s="233"/>
      <c r="WT155" s="233"/>
      <c r="WU155" s="233"/>
      <c r="WV155" s="233"/>
      <c r="WW155" s="233"/>
      <c r="WX155" s="233"/>
      <c r="WY155" s="233"/>
      <c r="WZ155" s="233"/>
      <c r="XA155" s="233"/>
      <c r="XB155" s="233"/>
      <c r="XC155" s="233"/>
      <c r="XD155" s="233"/>
      <c r="XE155" s="233"/>
      <c r="XF155" s="233"/>
      <c r="XG155" s="233"/>
      <c r="XH155" s="233"/>
      <c r="XI155" s="233"/>
      <c r="XJ155" s="233"/>
      <c r="XK155" s="233"/>
      <c r="XL155" s="233"/>
      <c r="XM155" s="233"/>
      <c r="XN155" s="233"/>
      <c r="XO155" s="233"/>
      <c r="XP155" s="233"/>
      <c r="XQ155" s="233"/>
      <c r="XR155" s="233"/>
      <c r="XS155" s="233"/>
      <c r="XT155" s="233"/>
      <c r="XU155" s="233"/>
      <c r="XV155" s="233"/>
      <c r="XW155" s="233"/>
      <c r="XX155" s="233"/>
      <c r="XY155" s="233"/>
      <c r="XZ155" s="233"/>
      <c r="YA155" s="233"/>
      <c r="YB155" s="233"/>
      <c r="YC155" s="233"/>
      <c r="YD155" s="233"/>
      <c r="YE155" s="233"/>
      <c r="YF155" s="233"/>
      <c r="YG155" s="233"/>
      <c r="YH155" s="233"/>
      <c r="YI155" s="233"/>
      <c r="YJ155" s="233"/>
      <c r="YK155" s="233"/>
      <c r="YL155" s="233"/>
      <c r="YM155" s="233"/>
      <c r="YN155" s="233"/>
      <c r="YO155" s="233"/>
      <c r="YP155" s="233"/>
      <c r="YQ155" s="233"/>
      <c r="YR155" s="233"/>
      <c r="YS155" s="233"/>
      <c r="YT155" s="233"/>
      <c r="YU155" s="233"/>
      <c r="YV155" s="233"/>
      <c r="YW155" s="233"/>
      <c r="YX155" s="233"/>
      <c r="YY155" s="233"/>
      <c r="YZ155" s="233"/>
      <c r="ZA155" s="233"/>
      <c r="ZB155" s="233"/>
      <c r="ZC155" s="233"/>
      <c r="ZD155" s="233"/>
      <c r="ZE155" s="233"/>
      <c r="ZF155" s="233"/>
      <c r="ZG155" s="233"/>
      <c r="ZH155" s="233"/>
      <c r="ZI155" s="233"/>
      <c r="ZJ155" s="233"/>
      <c r="ZK155" s="233"/>
      <c r="ZL155" s="233"/>
      <c r="ZM155" s="233"/>
      <c r="ZN155" s="233"/>
      <c r="ZO155" s="233"/>
      <c r="ZP155" s="233"/>
      <c r="ZQ155" s="233"/>
      <c r="ZR155" s="233"/>
      <c r="ZS155" s="233"/>
      <c r="ZT155" s="233"/>
      <c r="ZU155" s="233"/>
      <c r="ZV155" s="233"/>
      <c r="ZW155" s="233"/>
      <c r="ZX155" s="233"/>
      <c r="ZY155" s="233"/>
      <c r="ZZ155" s="233"/>
      <c r="AAA155" s="233"/>
      <c r="AAB155" s="233"/>
      <c r="AAC155" s="233"/>
      <c r="AAD155" s="233"/>
      <c r="AAE155" s="233"/>
      <c r="AAF155" s="233"/>
      <c r="AAG155" s="233"/>
      <c r="AAH155" s="233"/>
      <c r="AAI155" s="233"/>
      <c r="AAJ155" s="233"/>
      <c r="AAK155" s="233"/>
      <c r="AAL155" s="233"/>
      <c r="AAM155" s="233"/>
      <c r="AAN155" s="233"/>
      <c r="AAO155" s="233"/>
      <c r="AAP155" s="233"/>
      <c r="AAQ155" s="233"/>
      <c r="AAR155" s="233"/>
      <c r="AAS155" s="233"/>
      <c r="AAT155" s="233"/>
      <c r="AAU155" s="233"/>
      <c r="AAV155" s="233"/>
      <c r="AAW155" s="233"/>
      <c r="AAX155" s="233"/>
      <c r="AAY155" s="233"/>
      <c r="AAZ155" s="233"/>
      <c r="ABA155" s="233"/>
      <c r="ABB155" s="233"/>
      <c r="ABC155" s="233"/>
      <c r="ABD155" s="233"/>
      <c r="ABE155" s="233"/>
      <c r="ABF155" s="233"/>
      <c r="ABG155" s="233"/>
      <c r="ABH155" s="233"/>
      <c r="ABI155" s="233"/>
      <c r="ABJ155" s="233"/>
      <c r="ABK155" s="233"/>
      <c r="ABL155" s="233"/>
      <c r="ABM155" s="233"/>
      <c r="ABN155" s="233"/>
      <c r="ABO155" s="233"/>
      <c r="ABP155" s="233"/>
      <c r="ABQ155" s="233"/>
      <c r="ABR155" s="233"/>
      <c r="ABS155" s="233"/>
      <c r="ABT155" s="233"/>
      <c r="ABU155" s="233"/>
      <c r="ABV155" s="233"/>
      <c r="ABW155" s="233"/>
      <c r="ABX155" s="233"/>
      <c r="ABY155" s="233"/>
      <c r="ABZ155" s="233"/>
      <c r="ACA155" s="233"/>
      <c r="ACB155" s="233"/>
      <c r="ACC155" s="233"/>
      <c r="ACD155" s="233"/>
      <c r="ACE155" s="233"/>
      <c r="ACF155" s="233"/>
      <c r="ACG155" s="233"/>
      <c r="ACH155" s="233"/>
      <c r="ACI155" s="233"/>
      <c r="ACJ155" s="233"/>
      <c r="ACK155" s="233"/>
      <c r="ACL155" s="233"/>
      <c r="ACM155" s="233"/>
      <c r="ACN155" s="233"/>
      <c r="ACO155" s="233"/>
      <c r="ACP155" s="233"/>
      <c r="ACQ155" s="233"/>
      <c r="ACR155" s="233"/>
      <c r="ACS155" s="233"/>
      <c r="ACT155" s="233"/>
      <c r="ACU155" s="233"/>
      <c r="ACV155" s="233"/>
      <c r="ACW155" s="233"/>
      <c r="ACX155" s="233"/>
      <c r="ACY155" s="233"/>
      <c r="ACZ155" s="233"/>
      <c r="ADA155" s="233"/>
      <c r="ADB155" s="233"/>
      <c r="ADC155" s="233"/>
      <c r="ADD155" s="233"/>
      <c r="ADE155" s="233"/>
      <c r="ADF155" s="233"/>
      <c r="ADG155" s="233"/>
      <c r="ADH155" s="233"/>
      <c r="ADI155" s="233"/>
      <c r="ADJ155" s="233"/>
      <c r="ADK155" s="233"/>
      <c r="ADL155" s="233"/>
      <c r="ADM155" s="233"/>
      <c r="ADN155" s="233"/>
      <c r="ADO155" s="233"/>
      <c r="ADP155" s="233"/>
      <c r="ADQ155" s="233"/>
      <c r="ADR155" s="233"/>
      <c r="ADS155" s="233"/>
      <c r="ADT155" s="233"/>
      <c r="ADU155" s="233"/>
      <c r="ADV155" s="233"/>
      <c r="ADW155" s="233"/>
      <c r="ADX155" s="233"/>
      <c r="ADY155" s="233"/>
      <c r="ADZ155" s="233"/>
      <c r="AEA155" s="233"/>
      <c r="AEB155" s="233"/>
      <c r="AEC155" s="233"/>
      <c r="AED155" s="233"/>
      <c r="AEE155" s="233"/>
      <c r="AEF155" s="233"/>
      <c r="AEG155" s="233"/>
      <c r="AEH155" s="233"/>
      <c r="AEI155" s="233"/>
      <c r="AEJ155" s="233"/>
      <c r="AEK155" s="233"/>
      <c r="AEL155" s="233"/>
      <c r="AEM155" s="233"/>
      <c r="AEN155" s="233"/>
      <c r="AEO155" s="233"/>
      <c r="AEP155" s="233"/>
      <c r="AEQ155" s="233"/>
      <c r="AER155" s="233"/>
      <c r="AES155" s="233"/>
      <c r="AET155" s="233"/>
      <c r="AEU155" s="233"/>
      <c r="AEV155" s="233"/>
      <c r="AEW155" s="233"/>
      <c r="AEX155" s="233"/>
      <c r="AEY155" s="233"/>
      <c r="AEZ155" s="233"/>
      <c r="AFA155" s="233"/>
      <c r="AFB155" s="233"/>
      <c r="AFC155" s="233"/>
      <c r="AFD155" s="233"/>
      <c r="AFE155" s="233"/>
      <c r="AFF155" s="233"/>
      <c r="AFG155" s="233"/>
      <c r="AFH155" s="233"/>
      <c r="AFI155" s="233"/>
      <c r="AFJ155" s="233"/>
      <c r="AFK155" s="233"/>
      <c r="AFL155" s="233"/>
      <c r="AFM155" s="233"/>
      <c r="AFN155" s="233"/>
      <c r="AFO155" s="233"/>
      <c r="AFP155" s="233"/>
      <c r="AFQ155" s="233"/>
      <c r="AFR155" s="233"/>
      <c r="AFS155" s="233"/>
      <c r="AFT155" s="233"/>
      <c r="AFU155" s="233"/>
      <c r="AFV155" s="233"/>
      <c r="AFW155" s="233"/>
      <c r="AFX155" s="233"/>
      <c r="AFY155" s="233"/>
      <c r="AFZ155" s="233"/>
      <c r="AGA155" s="233"/>
      <c r="AGB155" s="233"/>
      <c r="AGC155" s="233"/>
      <c r="AGD155" s="233"/>
      <c r="AGE155" s="233"/>
      <c r="AGF155" s="233"/>
      <c r="AGG155" s="233"/>
      <c r="AGH155" s="233"/>
      <c r="AGI155" s="233"/>
      <c r="AGJ155" s="233"/>
      <c r="AGK155" s="233"/>
      <c r="AGL155" s="233"/>
      <c r="AGM155" s="233"/>
      <c r="AGN155" s="233"/>
      <c r="AGO155" s="233"/>
      <c r="AGP155" s="233"/>
      <c r="AGQ155" s="233"/>
      <c r="AGR155" s="233"/>
      <c r="AGS155" s="233"/>
      <c r="AGT155" s="233"/>
      <c r="AGU155" s="233"/>
      <c r="AGV155" s="233"/>
      <c r="AGW155" s="233"/>
      <c r="AGX155" s="233"/>
      <c r="AGY155" s="233"/>
      <c r="AGZ155" s="233"/>
      <c r="AHA155" s="233"/>
      <c r="AHB155" s="233"/>
      <c r="AHC155" s="233"/>
      <c r="AHD155" s="233"/>
      <c r="AHE155" s="233"/>
      <c r="AHF155" s="233"/>
      <c r="AHG155" s="233"/>
      <c r="AHH155" s="233"/>
      <c r="AHI155" s="233"/>
      <c r="AHJ155" s="233"/>
      <c r="AHK155" s="233"/>
      <c r="AHL155" s="233"/>
      <c r="AHM155" s="233"/>
      <c r="AHN155" s="233"/>
      <c r="AHO155" s="233"/>
      <c r="AHP155" s="233"/>
      <c r="AHQ155" s="233"/>
      <c r="AHR155" s="233"/>
      <c r="AHS155" s="233"/>
      <c r="AHT155" s="233"/>
      <c r="AHU155" s="233"/>
      <c r="AHV155" s="233"/>
      <c r="AHW155" s="233"/>
      <c r="AHX155" s="233"/>
      <c r="AHY155" s="233"/>
      <c r="AHZ155" s="233"/>
      <c r="AIA155" s="233"/>
      <c r="AIB155" s="233"/>
      <c r="AIC155" s="233"/>
      <c r="AID155" s="233"/>
      <c r="AIE155" s="233"/>
      <c r="AIF155" s="233"/>
      <c r="AIG155" s="233"/>
      <c r="AIH155" s="233"/>
      <c r="AII155" s="233"/>
      <c r="AIJ155" s="233"/>
      <c r="AIK155" s="233"/>
      <c r="AIL155" s="233"/>
      <c r="AIM155" s="233"/>
      <c r="AIN155" s="233"/>
      <c r="AIO155" s="233"/>
      <c r="AIP155" s="233"/>
      <c r="AIQ155" s="233"/>
      <c r="AIR155" s="233"/>
      <c r="AIS155" s="233"/>
      <c r="AIT155" s="233"/>
      <c r="AIU155" s="233"/>
      <c r="AIV155" s="233"/>
      <c r="AIW155" s="233"/>
      <c r="AIX155" s="233"/>
      <c r="AIY155" s="233"/>
      <c r="AIZ155" s="233"/>
      <c r="AJA155" s="233"/>
      <c r="AJB155" s="233"/>
      <c r="AJC155" s="233"/>
      <c r="AJD155" s="233"/>
      <c r="AJE155" s="233"/>
      <c r="AJF155" s="233"/>
      <c r="AJG155" s="233"/>
      <c r="AJH155" s="233"/>
      <c r="AJI155" s="233"/>
      <c r="AJJ155" s="233"/>
      <c r="AJK155" s="233"/>
      <c r="AJL155" s="233"/>
      <c r="AJM155" s="233"/>
      <c r="AJN155" s="233"/>
      <c r="AJO155" s="233"/>
      <c r="AJP155" s="233"/>
      <c r="AJQ155" s="233"/>
      <c r="AJR155" s="233"/>
      <c r="AJS155" s="233"/>
      <c r="AJT155" s="233"/>
      <c r="AJU155" s="233"/>
      <c r="AJV155" s="233"/>
      <c r="AJW155" s="233"/>
      <c r="AJX155" s="233"/>
      <c r="AJY155" s="233"/>
      <c r="AJZ155" s="233"/>
      <c r="AKA155" s="233"/>
      <c r="AKB155" s="233"/>
      <c r="AKC155" s="233"/>
      <c r="AKD155" s="233"/>
      <c r="AKE155" s="233"/>
      <c r="AKF155" s="233"/>
      <c r="AKG155" s="233"/>
      <c r="AKH155" s="233"/>
      <c r="AKI155" s="233"/>
      <c r="AKJ155" s="233"/>
      <c r="AKK155" s="233"/>
      <c r="AKL155" s="233"/>
      <c r="AKM155" s="233"/>
      <c r="AKN155" s="233"/>
      <c r="AKO155" s="233"/>
      <c r="AKP155" s="233"/>
      <c r="AKQ155" s="233"/>
      <c r="AKR155" s="233"/>
      <c r="AKS155" s="233"/>
      <c r="AKT155" s="233"/>
      <c r="AKU155" s="233"/>
      <c r="AKV155" s="233"/>
      <c r="AKW155" s="233"/>
      <c r="AKX155" s="233"/>
      <c r="AKY155" s="233"/>
      <c r="AKZ155" s="233"/>
      <c r="ALA155" s="233"/>
      <c r="ALB155" s="233"/>
      <c r="ALC155" s="233"/>
      <c r="ALD155" s="233"/>
      <c r="ALE155" s="233"/>
      <c r="ALF155" s="233"/>
      <c r="ALG155" s="233"/>
      <c r="ALH155" s="233"/>
      <c r="ALI155" s="233"/>
      <c r="ALJ155" s="233"/>
      <c r="ALK155" s="233"/>
      <c r="ALL155" s="233"/>
      <c r="ALM155" s="233"/>
      <c r="ALN155" s="233"/>
      <c r="ALO155" s="233"/>
      <c r="ALP155" s="233"/>
      <c r="ALQ155" s="233"/>
      <c r="ALR155" s="233"/>
      <c r="ALS155" s="233"/>
    </row>
    <row r="156" spans="1:1007" ht="16.5" thickBot="1" x14ac:dyDescent="0.25">
      <c r="A156" s="314" t="s">
        <v>10</v>
      </c>
      <c r="B156" s="315"/>
      <c r="C156" s="315"/>
      <c r="D156" s="315"/>
      <c r="E156" s="315"/>
      <c r="F156" s="315"/>
      <c r="G156" s="315"/>
      <c r="H156" s="396"/>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3"/>
      <c r="AR156" s="233"/>
      <c r="AS156" s="233"/>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c r="BT156" s="233"/>
      <c r="BU156" s="233"/>
      <c r="BV156" s="233"/>
      <c r="BW156" s="233"/>
      <c r="BX156" s="233"/>
      <c r="BY156" s="233"/>
      <c r="BZ156" s="233"/>
      <c r="CA156" s="233"/>
      <c r="CB156" s="233"/>
      <c r="CC156" s="233"/>
      <c r="CD156" s="233"/>
      <c r="CE156" s="233"/>
      <c r="CF156" s="233"/>
      <c r="CG156" s="233"/>
      <c r="CH156" s="233"/>
      <c r="CI156" s="233"/>
      <c r="CJ156" s="233"/>
      <c r="CK156" s="233"/>
      <c r="CL156" s="233"/>
      <c r="CM156" s="233"/>
      <c r="CN156" s="233"/>
      <c r="CO156" s="233"/>
      <c r="CP156" s="233"/>
      <c r="CQ156" s="233"/>
      <c r="CR156" s="233"/>
      <c r="CS156" s="233"/>
      <c r="CT156" s="233"/>
      <c r="CU156" s="233"/>
      <c r="CV156" s="233"/>
      <c r="CW156" s="233"/>
      <c r="CX156" s="233"/>
      <c r="CY156" s="233"/>
      <c r="CZ156" s="233"/>
      <c r="DA156" s="233"/>
      <c r="DB156" s="233"/>
      <c r="DC156" s="233"/>
      <c r="DD156" s="233"/>
      <c r="DE156" s="233"/>
      <c r="DF156" s="233"/>
      <c r="DG156" s="233"/>
      <c r="DH156" s="233"/>
      <c r="DI156" s="233"/>
      <c r="DJ156" s="233"/>
      <c r="DK156" s="233"/>
      <c r="DL156" s="233"/>
      <c r="DM156" s="233"/>
      <c r="DN156" s="233"/>
      <c r="DO156" s="233"/>
      <c r="DP156" s="233"/>
      <c r="DQ156" s="233"/>
      <c r="DR156" s="233"/>
      <c r="DS156" s="233"/>
      <c r="DT156" s="233"/>
      <c r="DU156" s="233"/>
      <c r="DV156" s="233"/>
      <c r="DW156" s="233"/>
      <c r="DX156" s="233"/>
      <c r="DY156" s="233"/>
      <c r="DZ156" s="233"/>
      <c r="EA156" s="233"/>
      <c r="EB156" s="233"/>
      <c r="EC156" s="233"/>
      <c r="ED156" s="233"/>
      <c r="EE156" s="233"/>
      <c r="EF156" s="233"/>
      <c r="EG156" s="233"/>
      <c r="EH156" s="233"/>
      <c r="EI156" s="233"/>
      <c r="EJ156" s="233"/>
      <c r="EK156" s="233"/>
      <c r="EL156" s="233"/>
      <c r="EM156" s="233"/>
      <c r="EN156" s="233"/>
      <c r="EO156" s="233"/>
      <c r="EP156" s="233"/>
      <c r="EQ156" s="233"/>
      <c r="ER156" s="233"/>
      <c r="ES156" s="233"/>
      <c r="ET156" s="233"/>
      <c r="EU156" s="233"/>
      <c r="EV156" s="233"/>
      <c r="EW156" s="233"/>
      <c r="EX156" s="233"/>
      <c r="EY156" s="233"/>
      <c r="EZ156" s="233"/>
      <c r="FA156" s="233"/>
      <c r="FB156" s="233"/>
      <c r="FC156" s="233"/>
      <c r="FD156" s="233"/>
      <c r="FE156" s="233"/>
      <c r="FF156" s="233"/>
      <c r="FG156" s="233"/>
      <c r="FH156" s="233"/>
      <c r="FI156" s="233"/>
      <c r="FJ156" s="233"/>
      <c r="FK156" s="233"/>
      <c r="FL156" s="233"/>
      <c r="FM156" s="233"/>
      <c r="FN156" s="233"/>
      <c r="FO156" s="233"/>
      <c r="FP156" s="233"/>
      <c r="FQ156" s="233"/>
      <c r="FR156" s="233"/>
      <c r="FS156" s="233"/>
      <c r="FT156" s="233"/>
      <c r="FU156" s="233"/>
      <c r="FV156" s="233"/>
      <c r="FW156" s="233"/>
      <c r="FX156" s="233"/>
      <c r="FY156" s="233"/>
      <c r="FZ156" s="233"/>
      <c r="GA156" s="233"/>
      <c r="GB156" s="233"/>
      <c r="GC156" s="233"/>
      <c r="GD156" s="233"/>
      <c r="GE156" s="233"/>
      <c r="GF156" s="233"/>
      <c r="GG156" s="233"/>
      <c r="GH156" s="233"/>
      <c r="GI156" s="233"/>
      <c r="GJ156" s="233"/>
      <c r="GK156" s="233"/>
      <c r="GL156" s="233"/>
      <c r="GM156" s="233"/>
      <c r="GN156" s="233"/>
      <c r="GO156" s="233"/>
      <c r="GP156" s="233"/>
      <c r="GQ156" s="233"/>
      <c r="GR156" s="233"/>
      <c r="GS156" s="233"/>
      <c r="GT156" s="233"/>
      <c r="GU156" s="233"/>
      <c r="GV156" s="233"/>
      <c r="GW156" s="233"/>
      <c r="GX156" s="233"/>
      <c r="GY156" s="233"/>
      <c r="GZ156" s="233"/>
      <c r="HA156" s="233"/>
      <c r="HB156" s="233"/>
      <c r="HC156" s="233"/>
      <c r="HD156" s="233"/>
      <c r="HE156" s="233"/>
      <c r="HF156" s="233"/>
      <c r="HG156" s="233"/>
      <c r="HH156" s="233"/>
      <c r="HI156" s="233"/>
      <c r="HJ156" s="233"/>
      <c r="HK156" s="233"/>
      <c r="HL156" s="233"/>
      <c r="HM156" s="233"/>
      <c r="HN156" s="233"/>
      <c r="HO156" s="233"/>
      <c r="HP156" s="233"/>
      <c r="HQ156" s="233"/>
      <c r="HR156" s="233"/>
      <c r="HS156" s="233"/>
      <c r="HT156" s="233"/>
      <c r="HU156" s="233"/>
      <c r="HV156" s="233"/>
      <c r="HW156" s="233"/>
      <c r="HX156" s="233"/>
      <c r="HY156" s="233"/>
      <c r="HZ156" s="233"/>
      <c r="IA156" s="233"/>
      <c r="IB156" s="233"/>
      <c r="IC156" s="233"/>
      <c r="ID156" s="233"/>
      <c r="IE156" s="233"/>
      <c r="IF156" s="233"/>
      <c r="IG156" s="233"/>
      <c r="IH156" s="233"/>
      <c r="II156" s="233"/>
      <c r="IJ156" s="233"/>
      <c r="IK156" s="233"/>
      <c r="IL156" s="233"/>
      <c r="IM156" s="233"/>
      <c r="IN156" s="233"/>
      <c r="IO156" s="233"/>
      <c r="IP156" s="233"/>
      <c r="IQ156" s="233"/>
      <c r="IR156" s="233"/>
      <c r="IS156" s="233"/>
      <c r="IT156" s="233"/>
      <c r="IU156" s="233"/>
      <c r="IV156" s="233"/>
      <c r="IW156" s="233"/>
      <c r="IX156" s="233"/>
      <c r="IY156" s="233"/>
      <c r="IZ156" s="233"/>
      <c r="JA156" s="233"/>
      <c r="JB156" s="233"/>
      <c r="JC156" s="233"/>
      <c r="JD156" s="233"/>
      <c r="JE156" s="233"/>
      <c r="JF156" s="233"/>
      <c r="JG156" s="233"/>
      <c r="JH156" s="233"/>
      <c r="JI156" s="233"/>
      <c r="JJ156" s="233"/>
      <c r="JK156" s="233"/>
      <c r="JL156" s="233"/>
      <c r="JM156" s="233"/>
      <c r="JN156" s="233"/>
      <c r="JO156" s="233"/>
      <c r="JP156" s="233"/>
      <c r="JQ156" s="233"/>
      <c r="JR156" s="233"/>
      <c r="JS156" s="233"/>
      <c r="JT156" s="233"/>
      <c r="JU156" s="233"/>
      <c r="JV156" s="233"/>
      <c r="JW156" s="233"/>
      <c r="JX156" s="233"/>
      <c r="JY156" s="233"/>
      <c r="JZ156" s="233"/>
      <c r="KA156" s="233"/>
      <c r="KB156" s="233"/>
      <c r="KC156" s="233"/>
      <c r="KD156" s="233"/>
      <c r="KE156" s="233"/>
      <c r="KF156" s="233"/>
      <c r="KG156" s="233"/>
      <c r="KH156" s="233"/>
      <c r="KI156" s="233"/>
      <c r="KJ156" s="233"/>
      <c r="KK156" s="233"/>
      <c r="KL156" s="233"/>
      <c r="KM156" s="233"/>
      <c r="KN156" s="233"/>
      <c r="KO156" s="233"/>
      <c r="KP156" s="233"/>
      <c r="KQ156" s="233"/>
      <c r="KR156" s="233"/>
      <c r="KS156" s="233"/>
      <c r="KT156" s="233"/>
      <c r="KU156" s="233"/>
      <c r="KV156" s="233"/>
      <c r="KW156" s="233"/>
      <c r="KX156" s="233"/>
      <c r="KY156" s="233"/>
      <c r="KZ156" s="233"/>
      <c r="LA156" s="233"/>
      <c r="LB156" s="233"/>
      <c r="LC156" s="233"/>
      <c r="LD156" s="233"/>
      <c r="LE156" s="233"/>
      <c r="LF156" s="233"/>
      <c r="LG156" s="233"/>
      <c r="LH156" s="233"/>
      <c r="LI156" s="233"/>
      <c r="LJ156" s="233"/>
      <c r="LK156" s="233"/>
      <c r="LL156" s="233"/>
      <c r="LM156" s="233"/>
      <c r="LN156" s="233"/>
      <c r="LO156" s="233"/>
      <c r="LP156" s="233"/>
      <c r="LQ156" s="233"/>
      <c r="LR156" s="233"/>
      <c r="LS156" s="233"/>
      <c r="LT156" s="233"/>
      <c r="LU156" s="233"/>
      <c r="LV156" s="233"/>
      <c r="LW156" s="233"/>
      <c r="LX156" s="233"/>
      <c r="LY156" s="233"/>
      <c r="LZ156" s="233"/>
      <c r="MA156" s="233"/>
      <c r="MB156" s="233"/>
      <c r="MC156" s="233"/>
      <c r="MD156" s="233"/>
      <c r="ME156" s="233"/>
      <c r="MF156" s="233"/>
      <c r="MG156" s="233"/>
      <c r="MH156" s="233"/>
      <c r="MI156" s="233"/>
      <c r="MJ156" s="233"/>
      <c r="MK156" s="233"/>
      <c r="ML156" s="233"/>
      <c r="MM156" s="233"/>
      <c r="MN156" s="233"/>
      <c r="MO156" s="233"/>
      <c r="MP156" s="233"/>
      <c r="MQ156" s="233"/>
      <c r="MR156" s="233"/>
      <c r="MS156" s="233"/>
      <c r="MT156" s="233"/>
      <c r="MU156" s="233"/>
      <c r="MV156" s="233"/>
      <c r="MW156" s="233"/>
      <c r="MX156" s="233"/>
      <c r="MY156" s="233"/>
      <c r="MZ156" s="233"/>
      <c r="NA156" s="233"/>
      <c r="NB156" s="233"/>
      <c r="NC156" s="233"/>
      <c r="ND156" s="233"/>
      <c r="NE156" s="233"/>
      <c r="NF156" s="233"/>
      <c r="NG156" s="233"/>
      <c r="NH156" s="233"/>
      <c r="NI156" s="233"/>
      <c r="NJ156" s="233"/>
      <c r="NK156" s="233"/>
      <c r="NL156" s="233"/>
      <c r="NM156" s="233"/>
      <c r="NN156" s="233"/>
      <c r="NO156" s="233"/>
      <c r="NP156" s="233"/>
      <c r="NQ156" s="233"/>
      <c r="NR156" s="233"/>
      <c r="NS156" s="233"/>
      <c r="NT156" s="233"/>
      <c r="NU156" s="233"/>
      <c r="NV156" s="233"/>
      <c r="NW156" s="233"/>
      <c r="NX156" s="233"/>
      <c r="NY156" s="233"/>
      <c r="NZ156" s="233"/>
      <c r="OA156" s="233"/>
      <c r="OB156" s="233"/>
      <c r="OC156" s="233"/>
      <c r="OD156" s="233"/>
      <c r="OE156" s="233"/>
      <c r="OF156" s="233"/>
      <c r="OG156" s="233"/>
      <c r="OH156" s="233"/>
      <c r="OI156" s="233"/>
      <c r="OJ156" s="233"/>
      <c r="OK156" s="233"/>
      <c r="OL156" s="233"/>
      <c r="OM156" s="233"/>
      <c r="ON156" s="233"/>
      <c r="OO156" s="233"/>
      <c r="OP156" s="233"/>
      <c r="OQ156" s="233"/>
      <c r="OR156" s="233"/>
      <c r="OS156" s="233"/>
      <c r="OT156" s="233"/>
      <c r="OU156" s="233"/>
      <c r="OV156" s="233"/>
      <c r="OW156" s="233"/>
      <c r="OX156" s="233"/>
      <c r="OY156" s="233"/>
      <c r="OZ156" s="233"/>
      <c r="PA156" s="233"/>
      <c r="PB156" s="233"/>
      <c r="PC156" s="233"/>
      <c r="PD156" s="233"/>
      <c r="PE156" s="233"/>
      <c r="PF156" s="233"/>
      <c r="PG156" s="233"/>
      <c r="PH156" s="233"/>
      <c r="PI156" s="233"/>
      <c r="PJ156" s="233"/>
      <c r="PK156" s="233"/>
      <c r="PL156" s="233"/>
      <c r="PM156" s="233"/>
      <c r="PN156" s="233"/>
      <c r="PO156" s="233"/>
      <c r="PP156" s="233"/>
      <c r="PQ156" s="233"/>
      <c r="PR156" s="233"/>
      <c r="PS156" s="233"/>
      <c r="PT156" s="233"/>
      <c r="PU156" s="233"/>
      <c r="PV156" s="233"/>
      <c r="PW156" s="233"/>
      <c r="PX156" s="233"/>
      <c r="PY156" s="233"/>
      <c r="PZ156" s="233"/>
      <c r="QA156" s="233"/>
      <c r="QB156" s="233"/>
      <c r="QC156" s="233"/>
      <c r="QD156" s="233"/>
      <c r="QE156" s="233"/>
      <c r="QF156" s="233"/>
      <c r="QG156" s="233"/>
      <c r="QH156" s="233"/>
      <c r="QI156" s="233"/>
      <c r="QJ156" s="233"/>
      <c r="QK156" s="233"/>
      <c r="QL156" s="233"/>
      <c r="QM156" s="233"/>
      <c r="QN156" s="233"/>
      <c r="QO156" s="233"/>
      <c r="QP156" s="233"/>
      <c r="QQ156" s="233"/>
      <c r="QR156" s="233"/>
      <c r="QS156" s="233"/>
      <c r="QT156" s="233"/>
      <c r="QU156" s="233"/>
      <c r="QV156" s="233"/>
      <c r="QW156" s="233"/>
      <c r="QX156" s="233"/>
      <c r="QY156" s="233"/>
      <c r="QZ156" s="233"/>
      <c r="RA156" s="233"/>
      <c r="RB156" s="233"/>
      <c r="RC156" s="233"/>
      <c r="RD156" s="233"/>
      <c r="RE156" s="233"/>
      <c r="RF156" s="233"/>
      <c r="RG156" s="233"/>
      <c r="RH156" s="233"/>
      <c r="RI156" s="233"/>
      <c r="RJ156" s="233"/>
      <c r="RK156" s="233"/>
      <c r="RL156" s="233"/>
      <c r="RM156" s="233"/>
      <c r="RN156" s="233"/>
      <c r="RO156" s="233"/>
      <c r="RP156" s="233"/>
      <c r="RQ156" s="233"/>
      <c r="RR156" s="233"/>
      <c r="RS156" s="233"/>
      <c r="RT156" s="233"/>
      <c r="RU156" s="233"/>
      <c r="RV156" s="233"/>
      <c r="RW156" s="233"/>
      <c r="RX156" s="233"/>
      <c r="RY156" s="233"/>
      <c r="RZ156" s="233"/>
      <c r="SA156" s="233"/>
      <c r="SB156" s="233"/>
      <c r="SC156" s="233"/>
      <c r="SD156" s="233"/>
      <c r="SE156" s="233"/>
      <c r="SF156" s="233"/>
      <c r="SG156" s="233"/>
      <c r="SH156" s="233"/>
      <c r="SI156" s="233"/>
      <c r="SJ156" s="233"/>
      <c r="SK156" s="233"/>
      <c r="SL156" s="233"/>
      <c r="SM156" s="233"/>
      <c r="SN156" s="233"/>
      <c r="SO156" s="233"/>
      <c r="SP156" s="233"/>
      <c r="SQ156" s="233"/>
      <c r="SR156" s="233"/>
      <c r="SS156" s="233"/>
      <c r="ST156" s="233"/>
      <c r="SU156" s="233"/>
      <c r="SV156" s="233"/>
      <c r="SW156" s="233"/>
      <c r="SX156" s="233"/>
      <c r="SY156" s="233"/>
      <c r="SZ156" s="233"/>
      <c r="TA156" s="233"/>
      <c r="TB156" s="233"/>
      <c r="TC156" s="233"/>
      <c r="TD156" s="233"/>
      <c r="TE156" s="233"/>
      <c r="TF156" s="233"/>
      <c r="TG156" s="233"/>
      <c r="TH156" s="233"/>
      <c r="TI156" s="233"/>
      <c r="TJ156" s="233"/>
      <c r="TK156" s="233"/>
      <c r="TL156" s="233"/>
      <c r="TM156" s="233"/>
      <c r="TN156" s="233"/>
      <c r="TO156" s="233"/>
      <c r="TP156" s="233"/>
      <c r="TQ156" s="233"/>
      <c r="TR156" s="233"/>
      <c r="TS156" s="233"/>
      <c r="TT156" s="233"/>
      <c r="TU156" s="233"/>
      <c r="TV156" s="233"/>
      <c r="TW156" s="233"/>
      <c r="TX156" s="233"/>
      <c r="TY156" s="233"/>
      <c r="TZ156" s="233"/>
      <c r="UA156" s="233"/>
      <c r="UB156" s="233"/>
      <c r="UC156" s="233"/>
      <c r="UD156" s="233"/>
      <c r="UE156" s="233"/>
      <c r="UF156" s="233"/>
      <c r="UG156" s="233"/>
      <c r="UH156" s="233"/>
      <c r="UI156" s="233"/>
      <c r="UJ156" s="233"/>
      <c r="UK156" s="233"/>
      <c r="UL156" s="233"/>
      <c r="UM156" s="233"/>
      <c r="UN156" s="233"/>
      <c r="UO156" s="233"/>
      <c r="UP156" s="233"/>
      <c r="UQ156" s="233"/>
      <c r="UR156" s="233"/>
      <c r="US156" s="233"/>
      <c r="UT156" s="233"/>
      <c r="UU156" s="233"/>
      <c r="UV156" s="233"/>
      <c r="UW156" s="233"/>
      <c r="UX156" s="233"/>
      <c r="UY156" s="233"/>
      <c r="UZ156" s="233"/>
      <c r="VA156" s="233"/>
      <c r="VB156" s="233"/>
      <c r="VC156" s="233"/>
      <c r="VD156" s="233"/>
      <c r="VE156" s="233"/>
      <c r="VF156" s="233"/>
      <c r="VG156" s="233"/>
      <c r="VH156" s="233"/>
      <c r="VI156" s="233"/>
      <c r="VJ156" s="233"/>
      <c r="VK156" s="233"/>
      <c r="VL156" s="233"/>
      <c r="VM156" s="233"/>
      <c r="VN156" s="233"/>
      <c r="VO156" s="233"/>
      <c r="VP156" s="233"/>
      <c r="VQ156" s="233"/>
      <c r="VR156" s="233"/>
      <c r="VS156" s="233"/>
      <c r="VT156" s="233"/>
      <c r="VU156" s="233"/>
      <c r="VV156" s="233"/>
      <c r="VW156" s="233"/>
      <c r="VX156" s="233"/>
      <c r="VY156" s="233"/>
      <c r="VZ156" s="233"/>
      <c r="WA156" s="233"/>
      <c r="WB156" s="233"/>
      <c r="WC156" s="233"/>
      <c r="WD156" s="233"/>
      <c r="WE156" s="233"/>
      <c r="WF156" s="233"/>
      <c r="WG156" s="233"/>
      <c r="WH156" s="233"/>
      <c r="WI156" s="233"/>
      <c r="WJ156" s="233"/>
      <c r="WK156" s="233"/>
      <c r="WL156" s="233"/>
      <c r="WM156" s="233"/>
      <c r="WN156" s="233"/>
      <c r="WO156" s="233"/>
      <c r="WP156" s="233"/>
      <c r="WQ156" s="233"/>
      <c r="WR156" s="233"/>
      <c r="WS156" s="233"/>
      <c r="WT156" s="233"/>
      <c r="WU156" s="233"/>
      <c r="WV156" s="233"/>
      <c r="WW156" s="233"/>
      <c r="WX156" s="233"/>
      <c r="WY156" s="233"/>
      <c r="WZ156" s="233"/>
      <c r="XA156" s="233"/>
      <c r="XB156" s="233"/>
      <c r="XC156" s="233"/>
      <c r="XD156" s="233"/>
      <c r="XE156" s="233"/>
      <c r="XF156" s="233"/>
      <c r="XG156" s="233"/>
      <c r="XH156" s="233"/>
      <c r="XI156" s="233"/>
      <c r="XJ156" s="233"/>
      <c r="XK156" s="233"/>
      <c r="XL156" s="233"/>
      <c r="XM156" s="233"/>
      <c r="XN156" s="233"/>
      <c r="XO156" s="233"/>
      <c r="XP156" s="233"/>
      <c r="XQ156" s="233"/>
      <c r="XR156" s="233"/>
      <c r="XS156" s="233"/>
      <c r="XT156" s="233"/>
      <c r="XU156" s="233"/>
      <c r="XV156" s="233"/>
      <c r="XW156" s="233"/>
      <c r="XX156" s="233"/>
      <c r="XY156" s="233"/>
      <c r="XZ156" s="233"/>
      <c r="YA156" s="233"/>
      <c r="YB156" s="233"/>
      <c r="YC156" s="233"/>
      <c r="YD156" s="233"/>
      <c r="YE156" s="233"/>
      <c r="YF156" s="233"/>
      <c r="YG156" s="233"/>
      <c r="YH156" s="233"/>
      <c r="YI156" s="233"/>
      <c r="YJ156" s="233"/>
      <c r="YK156" s="233"/>
      <c r="YL156" s="233"/>
      <c r="YM156" s="233"/>
      <c r="YN156" s="233"/>
      <c r="YO156" s="233"/>
      <c r="YP156" s="233"/>
      <c r="YQ156" s="233"/>
      <c r="YR156" s="233"/>
      <c r="YS156" s="233"/>
      <c r="YT156" s="233"/>
      <c r="YU156" s="233"/>
      <c r="YV156" s="233"/>
      <c r="YW156" s="233"/>
      <c r="YX156" s="233"/>
      <c r="YY156" s="233"/>
      <c r="YZ156" s="233"/>
      <c r="ZA156" s="233"/>
      <c r="ZB156" s="233"/>
      <c r="ZC156" s="233"/>
      <c r="ZD156" s="233"/>
      <c r="ZE156" s="233"/>
      <c r="ZF156" s="233"/>
      <c r="ZG156" s="233"/>
      <c r="ZH156" s="233"/>
      <c r="ZI156" s="233"/>
      <c r="ZJ156" s="233"/>
      <c r="ZK156" s="233"/>
      <c r="ZL156" s="233"/>
      <c r="ZM156" s="233"/>
      <c r="ZN156" s="233"/>
      <c r="ZO156" s="233"/>
      <c r="ZP156" s="233"/>
      <c r="ZQ156" s="233"/>
      <c r="ZR156" s="233"/>
      <c r="ZS156" s="233"/>
      <c r="ZT156" s="233"/>
      <c r="ZU156" s="233"/>
      <c r="ZV156" s="233"/>
      <c r="ZW156" s="233"/>
      <c r="ZX156" s="233"/>
      <c r="ZY156" s="233"/>
      <c r="ZZ156" s="233"/>
      <c r="AAA156" s="233"/>
      <c r="AAB156" s="233"/>
      <c r="AAC156" s="233"/>
      <c r="AAD156" s="233"/>
      <c r="AAE156" s="233"/>
      <c r="AAF156" s="233"/>
      <c r="AAG156" s="233"/>
      <c r="AAH156" s="233"/>
      <c r="AAI156" s="233"/>
      <c r="AAJ156" s="233"/>
      <c r="AAK156" s="233"/>
      <c r="AAL156" s="233"/>
      <c r="AAM156" s="233"/>
      <c r="AAN156" s="233"/>
      <c r="AAO156" s="233"/>
      <c r="AAP156" s="233"/>
      <c r="AAQ156" s="233"/>
      <c r="AAR156" s="233"/>
      <c r="AAS156" s="233"/>
      <c r="AAT156" s="233"/>
      <c r="AAU156" s="233"/>
      <c r="AAV156" s="233"/>
      <c r="AAW156" s="233"/>
      <c r="AAX156" s="233"/>
      <c r="AAY156" s="233"/>
      <c r="AAZ156" s="233"/>
      <c r="ABA156" s="233"/>
      <c r="ABB156" s="233"/>
      <c r="ABC156" s="233"/>
      <c r="ABD156" s="233"/>
      <c r="ABE156" s="233"/>
      <c r="ABF156" s="233"/>
      <c r="ABG156" s="233"/>
      <c r="ABH156" s="233"/>
      <c r="ABI156" s="233"/>
      <c r="ABJ156" s="233"/>
      <c r="ABK156" s="233"/>
      <c r="ABL156" s="233"/>
      <c r="ABM156" s="233"/>
      <c r="ABN156" s="233"/>
      <c r="ABO156" s="233"/>
      <c r="ABP156" s="233"/>
      <c r="ABQ156" s="233"/>
      <c r="ABR156" s="233"/>
      <c r="ABS156" s="233"/>
      <c r="ABT156" s="233"/>
      <c r="ABU156" s="233"/>
      <c r="ABV156" s="233"/>
      <c r="ABW156" s="233"/>
      <c r="ABX156" s="233"/>
      <c r="ABY156" s="233"/>
      <c r="ABZ156" s="233"/>
      <c r="ACA156" s="233"/>
      <c r="ACB156" s="233"/>
      <c r="ACC156" s="233"/>
      <c r="ACD156" s="233"/>
      <c r="ACE156" s="233"/>
      <c r="ACF156" s="233"/>
      <c r="ACG156" s="233"/>
      <c r="ACH156" s="233"/>
      <c r="ACI156" s="233"/>
      <c r="ACJ156" s="233"/>
      <c r="ACK156" s="233"/>
      <c r="ACL156" s="233"/>
      <c r="ACM156" s="233"/>
      <c r="ACN156" s="233"/>
      <c r="ACO156" s="233"/>
      <c r="ACP156" s="233"/>
      <c r="ACQ156" s="233"/>
      <c r="ACR156" s="233"/>
      <c r="ACS156" s="233"/>
      <c r="ACT156" s="233"/>
      <c r="ACU156" s="233"/>
      <c r="ACV156" s="233"/>
      <c r="ACW156" s="233"/>
      <c r="ACX156" s="233"/>
      <c r="ACY156" s="233"/>
      <c r="ACZ156" s="233"/>
      <c r="ADA156" s="233"/>
      <c r="ADB156" s="233"/>
      <c r="ADC156" s="233"/>
      <c r="ADD156" s="233"/>
      <c r="ADE156" s="233"/>
      <c r="ADF156" s="233"/>
      <c r="ADG156" s="233"/>
      <c r="ADH156" s="233"/>
      <c r="ADI156" s="233"/>
      <c r="ADJ156" s="233"/>
      <c r="ADK156" s="233"/>
      <c r="ADL156" s="233"/>
      <c r="ADM156" s="233"/>
      <c r="ADN156" s="233"/>
      <c r="ADO156" s="233"/>
      <c r="ADP156" s="233"/>
      <c r="ADQ156" s="233"/>
      <c r="ADR156" s="233"/>
      <c r="ADS156" s="233"/>
      <c r="ADT156" s="233"/>
      <c r="ADU156" s="233"/>
      <c r="ADV156" s="233"/>
      <c r="ADW156" s="233"/>
      <c r="ADX156" s="233"/>
      <c r="ADY156" s="233"/>
      <c r="ADZ156" s="233"/>
      <c r="AEA156" s="233"/>
      <c r="AEB156" s="233"/>
      <c r="AEC156" s="233"/>
      <c r="AED156" s="233"/>
      <c r="AEE156" s="233"/>
      <c r="AEF156" s="233"/>
      <c r="AEG156" s="233"/>
      <c r="AEH156" s="233"/>
      <c r="AEI156" s="233"/>
      <c r="AEJ156" s="233"/>
      <c r="AEK156" s="233"/>
      <c r="AEL156" s="233"/>
      <c r="AEM156" s="233"/>
      <c r="AEN156" s="233"/>
      <c r="AEO156" s="233"/>
      <c r="AEP156" s="233"/>
      <c r="AEQ156" s="233"/>
      <c r="AER156" s="233"/>
      <c r="AES156" s="233"/>
      <c r="AET156" s="233"/>
      <c r="AEU156" s="233"/>
      <c r="AEV156" s="233"/>
      <c r="AEW156" s="233"/>
      <c r="AEX156" s="233"/>
      <c r="AEY156" s="233"/>
      <c r="AEZ156" s="233"/>
      <c r="AFA156" s="233"/>
      <c r="AFB156" s="233"/>
      <c r="AFC156" s="233"/>
      <c r="AFD156" s="233"/>
      <c r="AFE156" s="233"/>
      <c r="AFF156" s="233"/>
      <c r="AFG156" s="233"/>
      <c r="AFH156" s="233"/>
      <c r="AFI156" s="233"/>
      <c r="AFJ156" s="233"/>
      <c r="AFK156" s="233"/>
      <c r="AFL156" s="233"/>
      <c r="AFM156" s="233"/>
      <c r="AFN156" s="233"/>
      <c r="AFO156" s="233"/>
      <c r="AFP156" s="233"/>
      <c r="AFQ156" s="233"/>
      <c r="AFR156" s="233"/>
      <c r="AFS156" s="233"/>
      <c r="AFT156" s="233"/>
      <c r="AFU156" s="233"/>
      <c r="AFV156" s="233"/>
      <c r="AFW156" s="233"/>
      <c r="AFX156" s="233"/>
      <c r="AFY156" s="233"/>
      <c r="AFZ156" s="233"/>
      <c r="AGA156" s="233"/>
      <c r="AGB156" s="233"/>
      <c r="AGC156" s="233"/>
      <c r="AGD156" s="233"/>
      <c r="AGE156" s="233"/>
      <c r="AGF156" s="233"/>
      <c r="AGG156" s="233"/>
      <c r="AGH156" s="233"/>
      <c r="AGI156" s="233"/>
      <c r="AGJ156" s="233"/>
      <c r="AGK156" s="233"/>
      <c r="AGL156" s="233"/>
      <c r="AGM156" s="233"/>
      <c r="AGN156" s="233"/>
      <c r="AGO156" s="233"/>
      <c r="AGP156" s="233"/>
      <c r="AGQ156" s="233"/>
      <c r="AGR156" s="233"/>
      <c r="AGS156" s="233"/>
      <c r="AGT156" s="233"/>
      <c r="AGU156" s="233"/>
      <c r="AGV156" s="233"/>
      <c r="AGW156" s="233"/>
      <c r="AGX156" s="233"/>
      <c r="AGY156" s="233"/>
      <c r="AGZ156" s="233"/>
      <c r="AHA156" s="233"/>
      <c r="AHB156" s="233"/>
      <c r="AHC156" s="233"/>
      <c r="AHD156" s="233"/>
      <c r="AHE156" s="233"/>
      <c r="AHF156" s="233"/>
      <c r="AHG156" s="233"/>
      <c r="AHH156" s="233"/>
      <c r="AHI156" s="233"/>
      <c r="AHJ156" s="233"/>
      <c r="AHK156" s="233"/>
      <c r="AHL156" s="233"/>
      <c r="AHM156" s="233"/>
      <c r="AHN156" s="233"/>
      <c r="AHO156" s="233"/>
      <c r="AHP156" s="233"/>
      <c r="AHQ156" s="233"/>
      <c r="AHR156" s="233"/>
      <c r="AHS156" s="233"/>
      <c r="AHT156" s="233"/>
      <c r="AHU156" s="233"/>
      <c r="AHV156" s="233"/>
      <c r="AHW156" s="233"/>
      <c r="AHX156" s="233"/>
      <c r="AHY156" s="233"/>
      <c r="AHZ156" s="233"/>
      <c r="AIA156" s="233"/>
      <c r="AIB156" s="233"/>
      <c r="AIC156" s="233"/>
      <c r="AID156" s="233"/>
      <c r="AIE156" s="233"/>
      <c r="AIF156" s="233"/>
      <c r="AIG156" s="233"/>
      <c r="AIH156" s="233"/>
      <c r="AII156" s="233"/>
      <c r="AIJ156" s="233"/>
      <c r="AIK156" s="233"/>
      <c r="AIL156" s="233"/>
      <c r="AIM156" s="233"/>
      <c r="AIN156" s="233"/>
      <c r="AIO156" s="233"/>
      <c r="AIP156" s="233"/>
      <c r="AIQ156" s="233"/>
      <c r="AIR156" s="233"/>
      <c r="AIS156" s="233"/>
      <c r="AIT156" s="233"/>
      <c r="AIU156" s="233"/>
      <c r="AIV156" s="233"/>
      <c r="AIW156" s="233"/>
      <c r="AIX156" s="233"/>
      <c r="AIY156" s="233"/>
      <c r="AIZ156" s="233"/>
      <c r="AJA156" s="233"/>
      <c r="AJB156" s="233"/>
      <c r="AJC156" s="233"/>
      <c r="AJD156" s="233"/>
      <c r="AJE156" s="233"/>
      <c r="AJF156" s="233"/>
      <c r="AJG156" s="233"/>
      <c r="AJH156" s="233"/>
      <c r="AJI156" s="233"/>
      <c r="AJJ156" s="233"/>
      <c r="AJK156" s="233"/>
      <c r="AJL156" s="233"/>
      <c r="AJM156" s="233"/>
      <c r="AJN156" s="233"/>
      <c r="AJO156" s="233"/>
      <c r="AJP156" s="233"/>
      <c r="AJQ156" s="233"/>
      <c r="AJR156" s="233"/>
      <c r="AJS156" s="233"/>
      <c r="AJT156" s="233"/>
      <c r="AJU156" s="233"/>
      <c r="AJV156" s="233"/>
      <c r="AJW156" s="233"/>
      <c r="AJX156" s="233"/>
      <c r="AJY156" s="233"/>
      <c r="AJZ156" s="233"/>
      <c r="AKA156" s="233"/>
      <c r="AKB156" s="233"/>
      <c r="AKC156" s="233"/>
      <c r="AKD156" s="233"/>
      <c r="AKE156" s="233"/>
      <c r="AKF156" s="233"/>
      <c r="AKG156" s="233"/>
      <c r="AKH156" s="233"/>
      <c r="AKI156" s="233"/>
      <c r="AKJ156" s="233"/>
      <c r="AKK156" s="233"/>
      <c r="AKL156" s="233"/>
      <c r="AKM156" s="233"/>
      <c r="AKN156" s="233"/>
      <c r="AKO156" s="233"/>
      <c r="AKP156" s="233"/>
      <c r="AKQ156" s="233"/>
      <c r="AKR156" s="233"/>
      <c r="AKS156" s="233"/>
      <c r="AKT156" s="233"/>
      <c r="AKU156" s="233"/>
      <c r="AKV156" s="233"/>
      <c r="AKW156" s="233"/>
      <c r="AKX156" s="233"/>
      <c r="AKY156" s="233"/>
      <c r="AKZ156" s="233"/>
      <c r="ALA156" s="233"/>
      <c r="ALB156" s="233"/>
      <c r="ALC156" s="233"/>
      <c r="ALD156" s="233"/>
      <c r="ALE156" s="233"/>
      <c r="ALF156" s="233"/>
      <c r="ALG156" s="233"/>
      <c r="ALH156" s="233"/>
      <c r="ALI156" s="233"/>
      <c r="ALJ156" s="233"/>
      <c r="ALK156" s="233"/>
      <c r="ALL156" s="233"/>
      <c r="ALM156" s="233"/>
      <c r="ALN156" s="233"/>
      <c r="ALO156" s="233"/>
      <c r="ALP156" s="233"/>
      <c r="ALQ156" s="233"/>
      <c r="ALR156" s="233"/>
      <c r="ALS156" s="233"/>
    </row>
    <row r="157" spans="1:1007" ht="50.1" customHeight="1" thickTop="1" x14ac:dyDescent="0.2">
      <c r="A157" s="410" t="s">
        <v>21</v>
      </c>
      <c r="B157" s="410" t="s">
        <v>116</v>
      </c>
      <c r="C157" s="410" t="s">
        <v>160</v>
      </c>
      <c r="D157" s="410" t="s">
        <v>161</v>
      </c>
      <c r="E157" s="411" t="s">
        <v>119</v>
      </c>
      <c r="F157" s="316" t="s">
        <v>219</v>
      </c>
      <c r="G157" s="316" t="s">
        <v>174</v>
      </c>
      <c r="H157" s="410" t="s">
        <v>323</v>
      </c>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3"/>
      <c r="AR157" s="233"/>
      <c r="AS157" s="233"/>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c r="BT157" s="233"/>
      <c r="BU157" s="233"/>
      <c r="BV157" s="233"/>
      <c r="BW157" s="233"/>
      <c r="BX157" s="233"/>
      <c r="BY157" s="233"/>
      <c r="BZ157" s="233"/>
      <c r="CA157" s="233"/>
      <c r="CB157" s="233"/>
      <c r="CC157" s="233"/>
      <c r="CD157" s="233"/>
      <c r="CE157" s="233"/>
      <c r="CF157" s="233"/>
      <c r="CG157" s="233"/>
      <c r="CH157" s="233"/>
      <c r="CI157" s="233"/>
      <c r="CJ157" s="233"/>
      <c r="CK157" s="233"/>
      <c r="CL157" s="233"/>
      <c r="CM157" s="233"/>
      <c r="CN157" s="233"/>
      <c r="CO157" s="233"/>
      <c r="CP157" s="233"/>
      <c r="CQ157" s="233"/>
      <c r="CR157" s="233"/>
      <c r="CS157" s="233"/>
      <c r="CT157" s="233"/>
      <c r="CU157" s="233"/>
      <c r="CV157" s="233"/>
      <c r="CW157" s="233"/>
      <c r="CX157" s="233"/>
      <c r="CY157" s="233"/>
      <c r="CZ157" s="233"/>
      <c r="DA157" s="233"/>
      <c r="DB157" s="233"/>
      <c r="DC157" s="233"/>
      <c r="DD157" s="233"/>
      <c r="DE157" s="233"/>
      <c r="DF157" s="233"/>
      <c r="DG157" s="233"/>
      <c r="DH157" s="233"/>
      <c r="DI157" s="233"/>
      <c r="DJ157" s="233"/>
      <c r="DK157" s="233"/>
      <c r="DL157" s="233"/>
      <c r="DM157" s="233"/>
      <c r="DN157" s="233"/>
      <c r="DO157" s="233"/>
      <c r="DP157" s="233"/>
      <c r="DQ157" s="233"/>
      <c r="DR157" s="233"/>
      <c r="DS157" s="233"/>
      <c r="DT157" s="233"/>
      <c r="DU157" s="233"/>
      <c r="DV157" s="233"/>
      <c r="DW157" s="233"/>
      <c r="DX157" s="233"/>
      <c r="DY157" s="233"/>
      <c r="DZ157" s="233"/>
      <c r="EA157" s="233"/>
      <c r="EB157" s="233"/>
      <c r="EC157" s="233"/>
      <c r="ED157" s="233"/>
      <c r="EE157" s="233"/>
      <c r="EF157" s="233"/>
      <c r="EG157" s="233"/>
      <c r="EH157" s="233"/>
      <c r="EI157" s="233"/>
      <c r="EJ157" s="233"/>
      <c r="EK157" s="233"/>
      <c r="EL157" s="233"/>
      <c r="EM157" s="233"/>
      <c r="EN157" s="233"/>
      <c r="EO157" s="233"/>
      <c r="EP157" s="233"/>
      <c r="EQ157" s="233"/>
      <c r="ER157" s="233"/>
      <c r="ES157" s="233"/>
      <c r="ET157" s="233"/>
      <c r="EU157" s="233"/>
      <c r="EV157" s="233"/>
      <c r="EW157" s="233"/>
      <c r="EX157" s="233"/>
      <c r="EY157" s="233"/>
      <c r="EZ157" s="233"/>
      <c r="FA157" s="233"/>
      <c r="FB157" s="233"/>
      <c r="FC157" s="233"/>
      <c r="FD157" s="233"/>
      <c r="FE157" s="233"/>
      <c r="FF157" s="233"/>
      <c r="FG157" s="233"/>
      <c r="FH157" s="233"/>
      <c r="FI157" s="233"/>
      <c r="FJ157" s="233"/>
      <c r="FK157" s="233"/>
      <c r="FL157" s="233"/>
      <c r="FM157" s="233"/>
      <c r="FN157" s="233"/>
      <c r="FO157" s="233"/>
      <c r="FP157" s="233"/>
      <c r="FQ157" s="233"/>
      <c r="FR157" s="233"/>
      <c r="FS157" s="233"/>
      <c r="FT157" s="233"/>
      <c r="FU157" s="233"/>
      <c r="FV157" s="233"/>
      <c r="FW157" s="233"/>
      <c r="FX157" s="233"/>
      <c r="FY157" s="233"/>
      <c r="FZ157" s="233"/>
      <c r="GA157" s="233"/>
      <c r="GB157" s="233"/>
      <c r="GC157" s="233"/>
      <c r="GD157" s="233"/>
      <c r="GE157" s="233"/>
      <c r="GF157" s="233"/>
      <c r="GG157" s="233"/>
      <c r="GH157" s="233"/>
      <c r="GI157" s="233"/>
      <c r="GJ157" s="233"/>
      <c r="GK157" s="233"/>
      <c r="GL157" s="233"/>
      <c r="GM157" s="233"/>
      <c r="GN157" s="233"/>
      <c r="GO157" s="233"/>
      <c r="GP157" s="233"/>
      <c r="GQ157" s="233"/>
      <c r="GR157" s="233"/>
      <c r="GS157" s="233"/>
      <c r="GT157" s="233"/>
      <c r="GU157" s="233"/>
      <c r="GV157" s="233"/>
      <c r="GW157" s="233"/>
      <c r="GX157" s="233"/>
      <c r="GY157" s="233"/>
      <c r="GZ157" s="233"/>
      <c r="HA157" s="233"/>
      <c r="HB157" s="233"/>
      <c r="HC157" s="233"/>
      <c r="HD157" s="233"/>
      <c r="HE157" s="233"/>
      <c r="HF157" s="233"/>
      <c r="HG157" s="233"/>
      <c r="HH157" s="233"/>
      <c r="HI157" s="233"/>
      <c r="HJ157" s="233"/>
      <c r="HK157" s="233"/>
      <c r="HL157" s="233"/>
      <c r="HM157" s="233"/>
      <c r="HN157" s="233"/>
      <c r="HO157" s="233"/>
      <c r="HP157" s="233"/>
      <c r="HQ157" s="233"/>
      <c r="HR157" s="233"/>
      <c r="HS157" s="233"/>
      <c r="HT157" s="233"/>
      <c r="HU157" s="233"/>
      <c r="HV157" s="233"/>
      <c r="HW157" s="233"/>
      <c r="HX157" s="233"/>
      <c r="HY157" s="233"/>
      <c r="HZ157" s="233"/>
      <c r="IA157" s="233"/>
      <c r="IB157" s="233"/>
      <c r="IC157" s="233"/>
      <c r="ID157" s="233"/>
      <c r="IE157" s="233"/>
      <c r="IF157" s="233"/>
      <c r="IG157" s="233"/>
      <c r="IH157" s="233"/>
      <c r="II157" s="233"/>
      <c r="IJ157" s="233"/>
      <c r="IK157" s="233"/>
      <c r="IL157" s="233"/>
      <c r="IM157" s="233"/>
      <c r="IN157" s="233"/>
      <c r="IO157" s="233"/>
      <c r="IP157" s="233"/>
      <c r="IQ157" s="233"/>
      <c r="IR157" s="233"/>
      <c r="IS157" s="233"/>
      <c r="IT157" s="233"/>
      <c r="IU157" s="233"/>
      <c r="IV157" s="233"/>
      <c r="IW157" s="233"/>
      <c r="IX157" s="233"/>
      <c r="IY157" s="233"/>
      <c r="IZ157" s="233"/>
      <c r="JA157" s="233"/>
      <c r="JB157" s="233"/>
      <c r="JC157" s="233"/>
      <c r="JD157" s="233"/>
      <c r="JE157" s="233"/>
      <c r="JF157" s="233"/>
      <c r="JG157" s="233"/>
      <c r="JH157" s="233"/>
      <c r="JI157" s="233"/>
      <c r="JJ157" s="233"/>
      <c r="JK157" s="233"/>
      <c r="JL157" s="233"/>
      <c r="JM157" s="233"/>
      <c r="JN157" s="233"/>
      <c r="JO157" s="233"/>
      <c r="JP157" s="233"/>
      <c r="JQ157" s="233"/>
      <c r="JR157" s="233"/>
      <c r="JS157" s="233"/>
      <c r="JT157" s="233"/>
      <c r="JU157" s="233"/>
      <c r="JV157" s="233"/>
      <c r="JW157" s="233"/>
      <c r="JX157" s="233"/>
      <c r="JY157" s="233"/>
      <c r="JZ157" s="233"/>
      <c r="KA157" s="233"/>
      <c r="KB157" s="233"/>
      <c r="KC157" s="233"/>
      <c r="KD157" s="233"/>
      <c r="KE157" s="233"/>
      <c r="KF157" s="233"/>
      <c r="KG157" s="233"/>
      <c r="KH157" s="233"/>
      <c r="KI157" s="233"/>
      <c r="KJ157" s="233"/>
      <c r="KK157" s="233"/>
      <c r="KL157" s="233"/>
      <c r="KM157" s="233"/>
      <c r="KN157" s="233"/>
      <c r="KO157" s="233"/>
      <c r="KP157" s="233"/>
      <c r="KQ157" s="233"/>
      <c r="KR157" s="233"/>
      <c r="KS157" s="233"/>
      <c r="KT157" s="233"/>
      <c r="KU157" s="233"/>
      <c r="KV157" s="233"/>
      <c r="KW157" s="233"/>
      <c r="KX157" s="233"/>
      <c r="KY157" s="233"/>
      <c r="KZ157" s="233"/>
      <c r="LA157" s="233"/>
      <c r="LB157" s="233"/>
      <c r="LC157" s="233"/>
      <c r="LD157" s="233"/>
      <c r="LE157" s="233"/>
      <c r="LF157" s="233"/>
      <c r="LG157" s="233"/>
      <c r="LH157" s="233"/>
      <c r="LI157" s="233"/>
      <c r="LJ157" s="233"/>
      <c r="LK157" s="233"/>
      <c r="LL157" s="233"/>
      <c r="LM157" s="233"/>
      <c r="LN157" s="233"/>
      <c r="LO157" s="233"/>
      <c r="LP157" s="233"/>
      <c r="LQ157" s="233"/>
      <c r="LR157" s="233"/>
      <c r="LS157" s="233"/>
      <c r="LT157" s="233"/>
      <c r="LU157" s="233"/>
      <c r="LV157" s="233"/>
      <c r="LW157" s="233"/>
      <c r="LX157" s="233"/>
      <c r="LY157" s="233"/>
      <c r="LZ157" s="233"/>
      <c r="MA157" s="233"/>
      <c r="MB157" s="233"/>
      <c r="MC157" s="233"/>
      <c r="MD157" s="233"/>
      <c r="ME157" s="233"/>
      <c r="MF157" s="233"/>
      <c r="MG157" s="233"/>
      <c r="MH157" s="233"/>
      <c r="MI157" s="233"/>
      <c r="MJ157" s="233"/>
      <c r="MK157" s="233"/>
      <c r="ML157" s="233"/>
      <c r="MM157" s="233"/>
      <c r="MN157" s="233"/>
      <c r="MO157" s="233"/>
      <c r="MP157" s="233"/>
      <c r="MQ157" s="233"/>
      <c r="MR157" s="233"/>
      <c r="MS157" s="233"/>
      <c r="MT157" s="233"/>
      <c r="MU157" s="233"/>
      <c r="MV157" s="233"/>
      <c r="MW157" s="233"/>
      <c r="MX157" s="233"/>
      <c r="MY157" s="233"/>
      <c r="MZ157" s="233"/>
      <c r="NA157" s="233"/>
      <c r="NB157" s="233"/>
      <c r="NC157" s="233"/>
      <c r="ND157" s="233"/>
      <c r="NE157" s="233"/>
      <c r="NF157" s="233"/>
      <c r="NG157" s="233"/>
      <c r="NH157" s="233"/>
      <c r="NI157" s="233"/>
      <c r="NJ157" s="233"/>
      <c r="NK157" s="233"/>
      <c r="NL157" s="233"/>
      <c r="NM157" s="233"/>
      <c r="NN157" s="233"/>
      <c r="NO157" s="233"/>
      <c r="NP157" s="233"/>
      <c r="NQ157" s="233"/>
      <c r="NR157" s="233"/>
      <c r="NS157" s="233"/>
      <c r="NT157" s="233"/>
      <c r="NU157" s="233"/>
      <c r="NV157" s="233"/>
      <c r="NW157" s="233"/>
      <c r="NX157" s="233"/>
      <c r="NY157" s="233"/>
      <c r="NZ157" s="233"/>
      <c r="OA157" s="233"/>
      <c r="OB157" s="233"/>
      <c r="OC157" s="233"/>
      <c r="OD157" s="233"/>
      <c r="OE157" s="233"/>
      <c r="OF157" s="233"/>
      <c r="OG157" s="233"/>
      <c r="OH157" s="233"/>
      <c r="OI157" s="233"/>
      <c r="OJ157" s="233"/>
      <c r="OK157" s="233"/>
      <c r="OL157" s="233"/>
      <c r="OM157" s="233"/>
      <c r="ON157" s="233"/>
      <c r="OO157" s="233"/>
      <c r="OP157" s="233"/>
      <c r="OQ157" s="233"/>
      <c r="OR157" s="233"/>
      <c r="OS157" s="233"/>
      <c r="OT157" s="233"/>
      <c r="OU157" s="233"/>
      <c r="OV157" s="233"/>
      <c r="OW157" s="233"/>
      <c r="OX157" s="233"/>
      <c r="OY157" s="233"/>
      <c r="OZ157" s="233"/>
      <c r="PA157" s="233"/>
      <c r="PB157" s="233"/>
      <c r="PC157" s="233"/>
      <c r="PD157" s="233"/>
      <c r="PE157" s="233"/>
      <c r="PF157" s="233"/>
      <c r="PG157" s="233"/>
      <c r="PH157" s="233"/>
      <c r="PI157" s="233"/>
      <c r="PJ157" s="233"/>
      <c r="PK157" s="233"/>
      <c r="PL157" s="233"/>
      <c r="PM157" s="233"/>
      <c r="PN157" s="233"/>
      <c r="PO157" s="233"/>
      <c r="PP157" s="233"/>
      <c r="PQ157" s="233"/>
      <c r="PR157" s="233"/>
      <c r="PS157" s="233"/>
      <c r="PT157" s="233"/>
      <c r="PU157" s="233"/>
      <c r="PV157" s="233"/>
      <c r="PW157" s="233"/>
      <c r="PX157" s="233"/>
      <c r="PY157" s="233"/>
      <c r="PZ157" s="233"/>
      <c r="QA157" s="233"/>
      <c r="QB157" s="233"/>
      <c r="QC157" s="233"/>
      <c r="QD157" s="233"/>
      <c r="QE157" s="233"/>
      <c r="QF157" s="233"/>
      <c r="QG157" s="233"/>
      <c r="QH157" s="233"/>
      <c r="QI157" s="233"/>
      <c r="QJ157" s="233"/>
      <c r="QK157" s="233"/>
      <c r="QL157" s="233"/>
      <c r="QM157" s="233"/>
      <c r="QN157" s="233"/>
      <c r="QO157" s="233"/>
      <c r="QP157" s="233"/>
      <c r="QQ157" s="233"/>
      <c r="QR157" s="233"/>
      <c r="QS157" s="233"/>
      <c r="QT157" s="233"/>
      <c r="QU157" s="233"/>
      <c r="QV157" s="233"/>
      <c r="QW157" s="233"/>
      <c r="QX157" s="233"/>
      <c r="QY157" s="233"/>
      <c r="QZ157" s="233"/>
      <c r="RA157" s="233"/>
      <c r="RB157" s="233"/>
      <c r="RC157" s="233"/>
      <c r="RD157" s="233"/>
      <c r="RE157" s="233"/>
      <c r="RF157" s="233"/>
      <c r="RG157" s="233"/>
      <c r="RH157" s="233"/>
      <c r="RI157" s="233"/>
      <c r="RJ157" s="233"/>
      <c r="RK157" s="233"/>
      <c r="RL157" s="233"/>
      <c r="RM157" s="233"/>
      <c r="RN157" s="233"/>
      <c r="RO157" s="233"/>
      <c r="RP157" s="233"/>
      <c r="RQ157" s="233"/>
      <c r="RR157" s="233"/>
      <c r="RS157" s="233"/>
      <c r="RT157" s="233"/>
      <c r="RU157" s="233"/>
      <c r="RV157" s="233"/>
      <c r="RW157" s="233"/>
      <c r="RX157" s="233"/>
      <c r="RY157" s="233"/>
      <c r="RZ157" s="233"/>
      <c r="SA157" s="233"/>
      <c r="SB157" s="233"/>
      <c r="SC157" s="233"/>
      <c r="SD157" s="233"/>
      <c r="SE157" s="233"/>
      <c r="SF157" s="233"/>
      <c r="SG157" s="233"/>
      <c r="SH157" s="233"/>
      <c r="SI157" s="233"/>
      <c r="SJ157" s="233"/>
      <c r="SK157" s="233"/>
      <c r="SL157" s="233"/>
      <c r="SM157" s="233"/>
      <c r="SN157" s="233"/>
      <c r="SO157" s="233"/>
      <c r="SP157" s="233"/>
      <c r="SQ157" s="233"/>
      <c r="SR157" s="233"/>
      <c r="SS157" s="233"/>
      <c r="ST157" s="233"/>
      <c r="SU157" s="233"/>
      <c r="SV157" s="233"/>
      <c r="SW157" s="233"/>
      <c r="SX157" s="233"/>
      <c r="SY157" s="233"/>
      <c r="SZ157" s="233"/>
      <c r="TA157" s="233"/>
      <c r="TB157" s="233"/>
      <c r="TC157" s="233"/>
      <c r="TD157" s="233"/>
      <c r="TE157" s="233"/>
      <c r="TF157" s="233"/>
      <c r="TG157" s="233"/>
      <c r="TH157" s="233"/>
      <c r="TI157" s="233"/>
      <c r="TJ157" s="233"/>
      <c r="TK157" s="233"/>
      <c r="TL157" s="233"/>
      <c r="TM157" s="233"/>
      <c r="TN157" s="233"/>
      <c r="TO157" s="233"/>
      <c r="TP157" s="233"/>
      <c r="TQ157" s="233"/>
      <c r="TR157" s="233"/>
      <c r="TS157" s="233"/>
      <c r="TT157" s="233"/>
      <c r="TU157" s="233"/>
      <c r="TV157" s="233"/>
      <c r="TW157" s="233"/>
      <c r="TX157" s="233"/>
      <c r="TY157" s="233"/>
      <c r="TZ157" s="233"/>
      <c r="UA157" s="233"/>
      <c r="UB157" s="233"/>
      <c r="UC157" s="233"/>
      <c r="UD157" s="233"/>
      <c r="UE157" s="233"/>
      <c r="UF157" s="233"/>
      <c r="UG157" s="233"/>
      <c r="UH157" s="233"/>
      <c r="UI157" s="233"/>
      <c r="UJ157" s="233"/>
      <c r="UK157" s="233"/>
      <c r="UL157" s="233"/>
      <c r="UM157" s="233"/>
      <c r="UN157" s="233"/>
      <c r="UO157" s="233"/>
      <c r="UP157" s="233"/>
      <c r="UQ157" s="233"/>
      <c r="UR157" s="233"/>
      <c r="US157" s="233"/>
      <c r="UT157" s="233"/>
      <c r="UU157" s="233"/>
      <c r="UV157" s="233"/>
      <c r="UW157" s="233"/>
      <c r="UX157" s="233"/>
      <c r="UY157" s="233"/>
      <c r="UZ157" s="233"/>
      <c r="VA157" s="233"/>
      <c r="VB157" s="233"/>
      <c r="VC157" s="233"/>
      <c r="VD157" s="233"/>
      <c r="VE157" s="233"/>
      <c r="VF157" s="233"/>
      <c r="VG157" s="233"/>
      <c r="VH157" s="233"/>
      <c r="VI157" s="233"/>
      <c r="VJ157" s="233"/>
      <c r="VK157" s="233"/>
      <c r="VL157" s="233"/>
      <c r="VM157" s="233"/>
      <c r="VN157" s="233"/>
      <c r="VO157" s="233"/>
      <c r="VP157" s="233"/>
      <c r="VQ157" s="233"/>
      <c r="VR157" s="233"/>
      <c r="VS157" s="233"/>
      <c r="VT157" s="233"/>
      <c r="VU157" s="233"/>
      <c r="VV157" s="233"/>
      <c r="VW157" s="233"/>
      <c r="VX157" s="233"/>
      <c r="VY157" s="233"/>
      <c r="VZ157" s="233"/>
      <c r="WA157" s="233"/>
      <c r="WB157" s="233"/>
      <c r="WC157" s="233"/>
      <c r="WD157" s="233"/>
      <c r="WE157" s="233"/>
      <c r="WF157" s="233"/>
      <c r="WG157" s="233"/>
      <c r="WH157" s="233"/>
      <c r="WI157" s="233"/>
      <c r="WJ157" s="233"/>
      <c r="WK157" s="233"/>
      <c r="WL157" s="233"/>
      <c r="WM157" s="233"/>
      <c r="WN157" s="233"/>
      <c r="WO157" s="233"/>
      <c r="WP157" s="233"/>
      <c r="WQ157" s="233"/>
      <c r="WR157" s="233"/>
      <c r="WS157" s="233"/>
      <c r="WT157" s="233"/>
      <c r="WU157" s="233"/>
      <c r="WV157" s="233"/>
      <c r="WW157" s="233"/>
      <c r="WX157" s="233"/>
      <c r="WY157" s="233"/>
      <c r="WZ157" s="233"/>
      <c r="XA157" s="233"/>
      <c r="XB157" s="233"/>
      <c r="XC157" s="233"/>
      <c r="XD157" s="233"/>
      <c r="XE157" s="233"/>
      <c r="XF157" s="233"/>
      <c r="XG157" s="233"/>
      <c r="XH157" s="233"/>
      <c r="XI157" s="233"/>
      <c r="XJ157" s="233"/>
      <c r="XK157" s="233"/>
      <c r="XL157" s="233"/>
      <c r="XM157" s="233"/>
      <c r="XN157" s="233"/>
      <c r="XO157" s="233"/>
      <c r="XP157" s="233"/>
      <c r="XQ157" s="233"/>
      <c r="XR157" s="233"/>
      <c r="XS157" s="233"/>
      <c r="XT157" s="233"/>
      <c r="XU157" s="233"/>
      <c r="XV157" s="233"/>
      <c r="XW157" s="233"/>
      <c r="XX157" s="233"/>
      <c r="XY157" s="233"/>
      <c r="XZ157" s="233"/>
      <c r="YA157" s="233"/>
      <c r="YB157" s="233"/>
      <c r="YC157" s="233"/>
      <c r="YD157" s="233"/>
      <c r="YE157" s="233"/>
      <c r="YF157" s="233"/>
      <c r="YG157" s="233"/>
      <c r="YH157" s="233"/>
      <c r="YI157" s="233"/>
      <c r="YJ157" s="233"/>
      <c r="YK157" s="233"/>
      <c r="YL157" s="233"/>
      <c r="YM157" s="233"/>
      <c r="YN157" s="233"/>
      <c r="YO157" s="233"/>
      <c r="YP157" s="233"/>
      <c r="YQ157" s="233"/>
      <c r="YR157" s="233"/>
      <c r="YS157" s="233"/>
      <c r="YT157" s="233"/>
      <c r="YU157" s="233"/>
      <c r="YV157" s="233"/>
      <c r="YW157" s="233"/>
      <c r="YX157" s="233"/>
      <c r="YY157" s="233"/>
      <c r="YZ157" s="233"/>
      <c r="ZA157" s="233"/>
      <c r="ZB157" s="233"/>
      <c r="ZC157" s="233"/>
      <c r="ZD157" s="233"/>
      <c r="ZE157" s="233"/>
      <c r="ZF157" s="233"/>
      <c r="ZG157" s="233"/>
      <c r="ZH157" s="233"/>
      <c r="ZI157" s="233"/>
      <c r="ZJ157" s="233"/>
      <c r="ZK157" s="233"/>
      <c r="ZL157" s="233"/>
      <c r="ZM157" s="233"/>
      <c r="ZN157" s="233"/>
      <c r="ZO157" s="233"/>
      <c r="ZP157" s="233"/>
      <c r="ZQ157" s="233"/>
      <c r="ZR157" s="233"/>
      <c r="ZS157" s="233"/>
      <c r="ZT157" s="233"/>
      <c r="ZU157" s="233"/>
      <c r="ZV157" s="233"/>
      <c r="ZW157" s="233"/>
      <c r="ZX157" s="233"/>
      <c r="ZY157" s="233"/>
      <c r="ZZ157" s="233"/>
      <c r="AAA157" s="233"/>
      <c r="AAB157" s="233"/>
      <c r="AAC157" s="233"/>
      <c r="AAD157" s="233"/>
      <c r="AAE157" s="233"/>
      <c r="AAF157" s="233"/>
      <c r="AAG157" s="233"/>
      <c r="AAH157" s="233"/>
      <c r="AAI157" s="233"/>
      <c r="AAJ157" s="233"/>
      <c r="AAK157" s="233"/>
      <c r="AAL157" s="233"/>
      <c r="AAM157" s="233"/>
      <c r="AAN157" s="233"/>
      <c r="AAO157" s="233"/>
      <c r="AAP157" s="233"/>
      <c r="AAQ157" s="233"/>
      <c r="AAR157" s="233"/>
      <c r="AAS157" s="233"/>
      <c r="AAT157" s="233"/>
      <c r="AAU157" s="233"/>
      <c r="AAV157" s="233"/>
      <c r="AAW157" s="233"/>
      <c r="AAX157" s="233"/>
      <c r="AAY157" s="233"/>
      <c r="AAZ157" s="233"/>
      <c r="ABA157" s="233"/>
      <c r="ABB157" s="233"/>
      <c r="ABC157" s="233"/>
      <c r="ABD157" s="233"/>
      <c r="ABE157" s="233"/>
      <c r="ABF157" s="233"/>
      <c r="ABG157" s="233"/>
      <c r="ABH157" s="233"/>
      <c r="ABI157" s="233"/>
      <c r="ABJ157" s="233"/>
      <c r="ABK157" s="233"/>
      <c r="ABL157" s="233"/>
      <c r="ABM157" s="233"/>
      <c r="ABN157" s="233"/>
      <c r="ABO157" s="233"/>
      <c r="ABP157" s="233"/>
      <c r="ABQ157" s="233"/>
      <c r="ABR157" s="233"/>
      <c r="ABS157" s="233"/>
      <c r="ABT157" s="233"/>
      <c r="ABU157" s="233"/>
      <c r="ABV157" s="233"/>
      <c r="ABW157" s="233"/>
      <c r="ABX157" s="233"/>
      <c r="ABY157" s="233"/>
      <c r="ABZ157" s="233"/>
      <c r="ACA157" s="233"/>
      <c r="ACB157" s="233"/>
      <c r="ACC157" s="233"/>
      <c r="ACD157" s="233"/>
      <c r="ACE157" s="233"/>
      <c r="ACF157" s="233"/>
      <c r="ACG157" s="233"/>
      <c r="ACH157" s="233"/>
      <c r="ACI157" s="233"/>
      <c r="ACJ157" s="233"/>
      <c r="ACK157" s="233"/>
      <c r="ACL157" s="233"/>
      <c r="ACM157" s="233"/>
      <c r="ACN157" s="233"/>
      <c r="ACO157" s="233"/>
      <c r="ACP157" s="233"/>
      <c r="ACQ157" s="233"/>
      <c r="ACR157" s="233"/>
      <c r="ACS157" s="233"/>
      <c r="ACT157" s="233"/>
      <c r="ACU157" s="233"/>
      <c r="ACV157" s="233"/>
      <c r="ACW157" s="233"/>
      <c r="ACX157" s="233"/>
      <c r="ACY157" s="233"/>
      <c r="ACZ157" s="233"/>
      <c r="ADA157" s="233"/>
      <c r="ADB157" s="233"/>
      <c r="ADC157" s="233"/>
      <c r="ADD157" s="233"/>
      <c r="ADE157" s="233"/>
      <c r="ADF157" s="233"/>
      <c r="ADG157" s="233"/>
      <c r="ADH157" s="233"/>
      <c r="ADI157" s="233"/>
      <c r="ADJ157" s="233"/>
      <c r="ADK157" s="233"/>
      <c r="ADL157" s="233"/>
      <c r="ADM157" s="233"/>
      <c r="ADN157" s="233"/>
      <c r="ADO157" s="233"/>
      <c r="ADP157" s="233"/>
      <c r="ADQ157" s="233"/>
      <c r="ADR157" s="233"/>
      <c r="ADS157" s="233"/>
      <c r="ADT157" s="233"/>
      <c r="ADU157" s="233"/>
      <c r="ADV157" s="233"/>
      <c r="ADW157" s="233"/>
      <c r="ADX157" s="233"/>
      <c r="ADY157" s="233"/>
      <c r="ADZ157" s="233"/>
      <c r="AEA157" s="233"/>
      <c r="AEB157" s="233"/>
      <c r="AEC157" s="233"/>
      <c r="AED157" s="233"/>
      <c r="AEE157" s="233"/>
      <c r="AEF157" s="233"/>
      <c r="AEG157" s="233"/>
      <c r="AEH157" s="233"/>
      <c r="AEI157" s="233"/>
      <c r="AEJ157" s="233"/>
      <c r="AEK157" s="233"/>
      <c r="AEL157" s="233"/>
      <c r="AEM157" s="233"/>
      <c r="AEN157" s="233"/>
      <c r="AEO157" s="233"/>
      <c r="AEP157" s="233"/>
      <c r="AEQ157" s="233"/>
      <c r="AER157" s="233"/>
      <c r="AES157" s="233"/>
      <c r="AET157" s="233"/>
      <c r="AEU157" s="233"/>
      <c r="AEV157" s="233"/>
      <c r="AEW157" s="233"/>
      <c r="AEX157" s="233"/>
      <c r="AEY157" s="233"/>
      <c r="AEZ157" s="233"/>
      <c r="AFA157" s="233"/>
      <c r="AFB157" s="233"/>
      <c r="AFC157" s="233"/>
      <c r="AFD157" s="233"/>
      <c r="AFE157" s="233"/>
      <c r="AFF157" s="233"/>
      <c r="AFG157" s="233"/>
      <c r="AFH157" s="233"/>
      <c r="AFI157" s="233"/>
      <c r="AFJ157" s="233"/>
      <c r="AFK157" s="233"/>
      <c r="AFL157" s="233"/>
      <c r="AFM157" s="233"/>
      <c r="AFN157" s="233"/>
      <c r="AFO157" s="233"/>
      <c r="AFP157" s="233"/>
      <c r="AFQ157" s="233"/>
      <c r="AFR157" s="233"/>
      <c r="AFS157" s="233"/>
      <c r="AFT157" s="233"/>
      <c r="AFU157" s="233"/>
      <c r="AFV157" s="233"/>
      <c r="AFW157" s="233"/>
      <c r="AFX157" s="233"/>
      <c r="AFY157" s="233"/>
      <c r="AFZ157" s="233"/>
      <c r="AGA157" s="233"/>
      <c r="AGB157" s="233"/>
      <c r="AGC157" s="233"/>
      <c r="AGD157" s="233"/>
      <c r="AGE157" s="233"/>
      <c r="AGF157" s="233"/>
      <c r="AGG157" s="233"/>
      <c r="AGH157" s="233"/>
      <c r="AGI157" s="233"/>
      <c r="AGJ157" s="233"/>
      <c r="AGK157" s="233"/>
      <c r="AGL157" s="233"/>
      <c r="AGM157" s="233"/>
      <c r="AGN157" s="233"/>
      <c r="AGO157" s="233"/>
      <c r="AGP157" s="233"/>
      <c r="AGQ157" s="233"/>
      <c r="AGR157" s="233"/>
      <c r="AGS157" s="233"/>
      <c r="AGT157" s="233"/>
      <c r="AGU157" s="233"/>
      <c r="AGV157" s="233"/>
      <c r="AGW157" s="233"/>
      <c r="AGX157" s="233"/>
      <c r="AGY157" s="233"/>
      <c r="AGZ157" s="233"/>
      <c r="AHA157" s="233"/>
      <c r="AHB157" s="233"/>
      <c r="AHC157" s="233"/>
      <c r="AHD157" s="233"/>
      <c r="AHE157" s="233"/>
      <c r="AHF157" s="233"/>
      <c r="AHG157" s="233"/>
      <c r="AHH157" s="233"/>
      <c r="AHI157" s="233"/>
      <c r="AHJ157" s="233"/>
      <c r="AHK157" s="233"/>
      <c r="AHL157" s="233"/>
      <c r="AHM157" s="233"/>
      <c r="AHN157" s="233"/>
      <c r="AHO157" s="233"/>
      <c r="AHP157" s="233"/>
      <c r="AHQ157" s="233"/>
      <c r="AHR157" s="233"/>
      <c r="AHS157" s="233"/>
      <c r="AHT157" s="233"/>
      <c r="AHU157" s="233"/>
      <c r="AHV157" s="233"/>
      <c r="AHW157" s="233"/>
      <c r="AHX157" s="233"/>
      <c r="AHY157" s="233"/>
      <c r="AHZ157" s="233"/>
      <c r="AIA157" s="233"/>
      <c r="AIB157" s="233"/>
      <c r="AIC157" s="233"/>
      <c r="AID157" s="233"/>
      <c r="AIE157" s="233"/>
      <c r="AIF157" s="233"/>
      <c r="AIG157" s="233"/>
      <c r="AIH157" s="233"/>
      <c r="AII157" s="233"/>
      <c r="AIJ157" s="233"/>
      <c r="AIK157" s="233"/>
      <c r="AIL157" s="233"/>
      <c r="AIM157" s="233"/>
      <c r="AIN157" s="233"/>
      <c r="AIO157" s="233"/>
      <c r="AIP157" s="233"/>
      <c r="AIQ157" s="233"/>
      <c r="AIR157" s="233"/>
      <c r="AIS157" s="233"/>
      <c r="AIT157" s="233"/>
      <c r="AIU157" s="233"/>
      <c r="AIV157" s="233"/>
      <c r="AIW157" s="233"/>
      <c r="AIX157" s="233"/>
      <c r="AIY157" s="233"/>
      <c r="AIZ157" s="233"/>
      <c r="AJA157" s="233"/>
      <c r="AJB157" s="233"/>
      <c r="AJC157" s="233"/>
      <c r="AJD157" s="233"/>
      <c r="AJE157" s="233"/>
      <c r="AJF157" s="233"/>
      <c r="AJG157" s="233"/>
      <c r="AJH157" s="233"/>
      <c r="AJI157" s="233"/>
      <c r="AJJ157" s="233"/>
      <c r="AJK157" s="233"/>
      <c r="AJL157" s="233"/>
      <c r="AJM157" s="233"/>
      <c r="AJN157" s="233"/>
      <c r="AJO157" s="233"/>
      <c r="AJP157" s="233"/>
      <c r="AJQ157" s="233"/>
      <c r="AJR157" s="233"/>
      <c r="AJS157" s="233"/>
      <c r="AJT157" s="233"/>
      <c r="AJU157" s="233"/>
      <c r="AJV157" s="233"/>
      <c r="AJW157" s="233"/>
      <c r="AJX157" s="233"/>
      <c r="AJY157" s="233"/>
      <c r="AJZ157" s="233"/>
      <c r="AKA157" s="233"/>
      <c r="AKB157" s="233"/>
      <c r="AKC157" s="233"/>
      <c r="AKD157" s="233"/>
      <c r="AKE157" s="233"/>
      <c r="AKF157" s="233"/>
      <c r="AKG157" s="233"/>
      <c r="AKH157" s="233"/>
      <c r="AKI157" s="233"/>
      <c r="AKJ157" s="233"/>
      <c r="AKK157" s="233"/>
      <c r="AKL157" s="233"/>
      <c r="AKM157" s="233"/>
      <c r="AKN157" s="233"/>
      <c r="AKO157" s="233"/>
      <c r="AKP157" s="233"/>
      <c r="AKQ157" s="233"/>
      <c r="AKR157" s="233"/>
      <c r="AKS157" s="233"/>
      <c r="AKT157" s="233"/>
      <c r="AKU157" s="233"/>
      <c r="AKV157" s="233"/>
      <c r="AKW157" s="233"/>
      <c r="AKX157" s="233"/>
      <c r="AKY157" s="233"/>
      <c r="AKZ157" s="233"/>
      <c r="ALA157" s="233"/>
      <c r="ALB157" s="233"/>
      <c r="ALC157" s="233"/>
      <c r="ALD157" s="233"/>
      <c r="ALE157" s="233"/>
      <c r="ALF157" s="233"/>
      <c r="ALG157" s="233"/>
      <c r="ALH157" s="233"/>
      <c r="ALI157" s="233"/>
      <c r="ALJ157" s="233"/>
      <c r="ALK157" s="233"/>
      <c r="ALL157" s="233"/>
      <c r="ALM157" s="233"/>
      <c r="ALN157" s="233"/>
      <c r="ALO157" s="233"/>
      <c r="ALP157" s="233"/>
      <c r="ALQ157" s="233"/>
      <c r="ALR157" s="233"/>
      <c r="ALS157" s="233"/>
    </row>
    <row r="158" spans="1:1007" x14ac:dyDescent="0.2">
      <c r="A158" s="415">
        <v>1</v>
      </c>
      <c r="B158" s="423" t="s">
        <v>84</v>
      </c>
      <c r="C158" s="424">
        <v>2</v>
      </c>
      <c r="D158" s="367">
        <v>3</v>
      </c>
      <c r="E158" s="767"/>
      <c r="F158" s="347">
        <f>E158*C158*D158</f>
        <v>0</v>
      </c>
      <c r="G158" s="360">
        <f>ROUND(F158*$C$20,2)</f>
        <v>0</v>
      </c>
      <c r="H158" s="360">
        <f>ROUND(F158/30,2)</f>
        <v>0</v>
      </c>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3"/>
      <c r="AR158" s="233"/>
      <c r="AS158" s="233"/>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c r="BT158" s="233"/>
      <c r="BU158" s="233"/>
      <c r="BV158" s="233"/>
      <c r="BW158" s="233"/>
      <c r="BX158" s="233"/>
      <c r="BY158" s="233"/>
      <c r="BZ158" s="233"/>
      <c r="CA158" s="233"/>
      <c r="CB158" s="233"/>
      <c r="CC158" s="233"/>
      <c r="CD158" s="233"/>
      <c r="CE158" s="233"/>
      <c r="CF158" s="233"/>
      <c r="CG158" s="233"/>
      <c r="CH158" s="233"/>
      <c r="CI158" s="233"/>
      <c r="CJ158" s="233"/>
      <c r="CK158" s="233"/>
      <c r="CL158" s="233"/>
      <c r="CM158" s="233"/>
      <c r="CN158" s="233"/>
      <c r="CO158" s="233"/>
      <c r="CP158" s="233"/>
      <c r="CQ158" s="233"/>
      <c r="CR158" s="233"/>
      <c r="CS158" s="233"/>
      <c r="CT158" s="233"/>
      <c r="CU158" s="233"/>
      <c r="CV158" s="233"/>
      <c r="CW158" s="233"/>
      <c r="CX158" s="233"/>
      <c r="CY158" s="233"/>
      <c r="CZ158" s="233"/>
      <c r="DA158" s="233"/>
      <c r="DB158" s="233"/>
      <c r="DC158" s="233"/>
      <c r="DD158" s="233"/>
      <c r="DE158" s="233"/>
      <c r="DF158" s="233"/>
      <c r="DG158" s="233"/>
      <c r="DH158" s="233"/>
      <c r="DI158" s="233"/>
      <c r="DJ158" s="233"/>
      <c r="DK158" s="233"/>
      <c r="DL158" s="233"/>
      <c r="DM158" s="233"/>
      <c r="DN158" s="233"/>
      <c r="DO158" s="233"/>
      <c r="DP158" s="233"/>
      <c r="DQ158" s="233"/>
      <c r="DR158" s="233"/>
      <c r="DS158" s="233"/>
      <c r="DT158" s="233"/>
      <c r="DU158" s="233"/>
      <c r="DV158" s="233"/>
      <c r="DW158" s="233"/>
      <c r="DX158" s="233"/>
      <c r="DY158" s="233"/>
      <c r="DZ158" s="233"/>
      <c r="EA158" s="233"/>
      <c r="EB158" s="233"/>
      <c r="EC158" s="233"/>
      <c r="ED158" s="233"/>
      <c r="EE158" s="233"/>
      <c r="EF158" s="233"/>
      <c r="EG158" s="233"/>
      <c r="EH158" s="233"/>
      <c r="EI158" s="233"/>
      <c r="EJ158" s="233"/>
      <c r="EK158" s="233"/>
      <c r="EL158" s="233"/>
      <c r="EM158" s="233"/>
      <c r="EN158" s="233"/>
      <c r="EO158" s="233"/>
      <c r="EP158" s="233"/>
      <c r="EQ158" s="233"/>
      <c r="ER158" s="233"/>
      <c r="ES158" s="233"/>
      <c r="ET158" s="233"/>
      <c r="EU158" s="233"/>
      <c r="EV158" s="233"/>
      <c r="EW158" s="233"/>
      <c r="EX158" s="233"/>
      <c r="EY158" s="233"/>
      <c r="EZ158" s="233"/>
      <c r="FA158" s="233"/>
      <c r="FB158" s="233"/>
      <c r="FC158" s="233"/>
      <c r="FD158" s="233"/>
      <c r="FE158" s="233"/>
      <c r="FF158" s="233"/>
      <c r="FG158" s="233"/>
      <c r="FH158" s="233"/>
      <c r="FI158" s="233"/>
      <c r="FJ158" s="233"/>
      <c r="FK158" s="233"/>
      <c r="FL158" s="233"/>
      <c r="FM158" s="233"/>
      <c r="FN158" s="233"/>
      <c r="FO158" s="233"/>
      <c r="FP158" s="233"/>
      <c r="FQ158" s="233"/>
      <c r="FR158" s="233"/>
      <c r="FS158" s="233"/>
      <c r="FT158" s="233"/>
      <c r="FU158" s="233"/>
      <c r="FV158" s="233"/>
      <c r="FW158" s="233"/>
      <c r="FX158" s="233"/>
      <c r="FY158" s="233"/>
      <c r="FZ158" s="233"/>
      <c r="GA158" s="233"/>
      <c r="GB158" s="233"/>
      <c r="GC158" s="233"/>
      <c r="GD158" s="233"/>
      <c r="GE158" s="233"/>
      <c r="GF158" s="233"/>
      <c r="GG158" s="233"/>
      <c r="GH158" s="233"/>
      <c r="GI158" s="233"/>
      <c r="GJ158" s="233"/>
      <c r="GK158" s="233"/>
      <c r="GL158" s="233"/>
      <c r="GM158" s="233"/>
      <c r="GN158" s="233"/>
      <c r="GO158" s="233"/>
      <c r="GP158" s="233"/>
      <c r="GQ158" s="233"/>
      <c r="GR158" s="233"/>
      <c r="GS158" s="233"/>
      <c r="GT158" s="233"/>
      <c r="GU158" s="233"/>
      <c r="GV158" s="233"/>
      <c r="GW158" s="233"/>
      <c r="GX158" s="233"/>
      <c r="GY158" s="233"/>
      <c r="GZ158" s="233"/>
      <c r="HA158" s="233"/>
      <c r="HB158" s="233"/>
      <c r="HC158" s="233"/>
      <c r="HD158" s="233"/>
      <c r="HE158" s="233"/>
      <c r="HF158" s="233"/>
      <c r="HG158" s="233"/>
      <c r="HH158" s="233"/>
      <c r="HI158" s="233"/>
      <c r="HJ158" s="233"/>
      <c r="HK158" s="233"/>
      <c r="HL158" s="233"/>
      <c r="HM158" s="233"/>
      <c r="HN158" s="233"/>
      <c r="HO158" s="233"/>
      <c r="HP158" s="233"/>
      <c r="HQ158" s="233"/>
      <c r="HR158" s="233"/>
      <c r="HS158" s="233"/>
      <c r="HT158" s="233"/>
      <c r="HU158" s="233"/>
      <c r="HV158" s="233"/>
      <c r="HW158" s="233"/>
      <c r="HX158" s="233"/>
      <c r="HY158" s="233"/>
      <c r="HZ158" s="233"/>
      <c r="IA158" s="233"/>
      <c r="IB158" s="233"/>
      <c r="IC158" s="233"/>
      <c r="ID158" s="233"/>
      <c r="IE158" s="233"/>
      <c r="IF158" s="233"/>
      <c r="IG158" s="233"/>
      <c r="IH158" s="233"/>
      <c r="II158" s="233"/>
      <c r="IJ158" s="233"/>
      <c r="IK158" s="233"/>
      <c r="IL158" s="233"/>
      <c r="IM158" s="233"/>
      <c r="IN158" s="233"/>
      <c r="IO158" s="233"/>
      <c r="IP158" s="233"/>
      <c r="IQ158" s="233"/>
      <c r="IR158" s="233"/>
      <c r="IS158" s="233"/>
      <c r="IT158" s="233"/>
      <c r="IU158" s="233"/>
      <c r="IV158" s="233"/>
      <c r="IW158" s="233"/>
      <c r="IX158" s="233"/>
      <c r="IY158" s="233"/>
      <c r="IZ158" s="233"/>
      <c r="JA158" s="233"/>
      <c r="JB158" s="233"/>
      <c r="JC158" s="233"/>
      <c r="JD158" s="233"/>
      <c r="JE158" s="233"/>
      <c r="JF158" s="233"/>
      <c r="JG158" s="233"/>
      <c r="JH158" s="233"/>
      <c r="JI158" s="233"/>
      <c r="JJ158" s="233"/>
      <c r="JK158" s="233"/>
      <c r="JL158" s="233"/>
      <c r="JM158" s="233"/>
      <c r="JN158" s="233"/>
      <c r="JO158" s="233"/>
      <c r="JP158" s="233"/>
      <c r="JQ158" s="233"/>
      <c r="JR158" s="233"/>
      <c r="JS158" s="233"/>
      <c r="JT158" s="233"/>
      <c r="JU158" s="233"/>
      <c r="JV158" s="233"/>
      <c r="JW158" s="233"/>
      <c r="JX158" s="233"/>
      <c r="JY158" s="233"/>
      <c r="JZ158" s="233"/>
      <c r="KA158" s="233"/>
      <c r="KB158" s="233"/>
      <c r="KC158" s="233"/>
      <c r="KD158" s="233"/>
      <c r="KE158" s="233"/>
      <c r="KF158" s="233"/>
      <c r="KG158" s="233"/>
      <c r="KH158" s="233"/>
      <c r="KI158" s="233"/>
      <c r="KJ158" s="233"/>
      <c r="KK158" s="233"/>
      <c r="KL158" s="233"/>
      <c r="KM158" s="233"/>
      <c r="KN158" s="233"/>
      <c r="KO158" s="233"/>
      <c r="KP158" s="233"/>
      <c r="KQ158" s="233"/>
      <c r="KR158" s="233"/>
      <c r="KS158" s="233"/>
      <c r="KT158" s="233"/>
      <c r="KU158" s="233"/>
      <c r="KV158" s="233"/>
      <c r="KW158" s="233"/>
      <c r="KX158" s="233"/>
      <c r="KY158" s="233"/>
      <c r="KZ158" s="233"/>
      <c r="LA158" s="233"/>
      <c r="LB158" s="233"/>
      <c r="LC158" s="233"/>
      <c r="LD158" s="233"/>
      <c r="LE158" s="233"/>
      <c r="LF158" s="233"/>
      <c r="LG158" s="233"/>
      <c r="LH158" s="233"/>
      <c r="LI158" s="233"/>
      <c r="LJ158" s="233"/>
      <c r="LK158" s="233"/>
      <c r="LL158" s="233"/>
      <c r="LM158" s="233"/>
      <c r="LN158" s="233"/>
      <c r="LO158" s="233"/>
      <c r="LP158" s="233"/>
      <c r="LQ158" s="233"/>
      <c r="LR158" s="233"/>
      <c r="LS158" s="233"/>
      <c r="LT158" s="233"/>
      <c r="LU158" s="233"/>
      <c r="LV158" s="233"/>
      <c r="LW158" s="233"/>
      <c r="LX158" s="233"/>
      <c r="LY158" s="233"/>
      <c r="LZ158" s="233"/>
      <c r="MA158" s="233"/>
      <c r="MB158" s="233"/>
      <c r="MC158" s="233"/>
      <c r="MD158" s="233"/>
      <c r="ME158" s="233"/>
      <c r="MF158" s="233"/>
      <c r="MG158" s="233"/>
      <c r="MH158" s="233"/>
      <c r="MI158" s="233"/>
      <c r="MJ158" s="233"/>
      <c r="MK158" s="233"/>
      <c r="ML158" s="233"/>
      <c r="MM158" s="233"/>
      <c r="MN158" s="233"/>
      <c r="MO158" s="233"/>
      <c r="MP158" s="233"/>
      <c r="MQ158" s="233"/>
      <c r="MR158" s="233"/>
      <c r="MS158" s="233"/>
      <c r="MT158" s="233"/>
      <c r="MU158" s="233"/>
      <c r="MV158" s="233"/>
      <c r="MW158" s="233"/>
      <c r="MX158" s="233"/>
      <c r="MY158" s="233"/>
      <c r="MZ158" s="233"/>
      <c r="NA158" s="233"/>
      <c r="NB158" s="233"/>
      <c r="NC158" s="233"/>
      <c r="ND158" s="233"/>
      <c r="NE158" s="233"/>
      <c r="NF158" s="233"/>
      <c r="NG158" s="233"/>
      <c r="NH158" s="233"/>
      <c r="NI158" s="233"/>
      <c r="NJ158" s="233"/>
      <c r="NK158" s="233"/>
      <c r="NL158" s="233"/>
      <c r="NM158" s="233"/>
      <c r="NN158" s="233"/>
      <c r="NO158" s="233"/>
      <c r="NP158" s="233"/>
      <c r="NQ158" s="233"/>
      <c r="NR158" s="233"/>
      <c r="NS158" s="233"/>
      <c r="NT158" s="233"/>
      <c r="NU158" s="233"/>
      <c r="NV158" s="233"/>
      <c r="NW158" s="233"/>
      <c r="NX158" s="233"/>
      <c r="NY158" s="233"/>
      <c r="NZ158" s="233"/>
      <c r="OA158" s="233"/>
      <c r="OB158" s="233"/>
      <c r="OC158" s="233"/>
      <c r="OD158" s="233"/>
      <c r="OE158" s="233"/>
      <c r="OF158" s="233"/>
      <c r="OG158" s="233"/>
      <c r="OH158" s="233"/>
      <c r="OI158" s="233"/>
      <c r="OJ158" s="233"/>
      <c r="OK158" s="233"/>
      <c r="OL158" s="233"/>
      <c r="OM158" s="233"/>
      <c r="ON158" s="233"/>
      <c r="OO158" s="233"/>
      <c r="OP158" s="233"/>
      <c r="OQ158" s="233"/>
      <c r="OR158" s="233"/>
      <c r="OS158" s="233"/>
      <c r="OT158" s="233"/>
      <c r="OU158" s="233"/>
      <c r="OV158" s="233"/>
      <c r="OW158" s="233"/>
      <c r="OX158" s="233"/>
      <c r="OY158" s="233"/>
      <c r="OZ158" s="233"/>
      <c r="PA158" s="233"/>
      <c r="PB158" s="233"/>
      <c r="PC158" s="233"/>
      <c r="PD158" s="233"/>
      <c r="PE158" s="233"/>
      <c r="PF158" s="233"/>
      <c r="PG158" s="233"/>
      <c r="PH158" s="233"/>
      <c r="PI158" s="233"/>
      <c r="PJ158" s="233"/>
      <c r="PK158" s="233"/>
      <c r="PL158" s="233"/>
      <c r="PM158" s="233"/>
      <c r="PN158" s="233"/>
      <c r="PO158" s="233"/>
      <c r="PP158" s="233"/>
      <c r="PQ158" s="233"/>
      <c r="PR158" s="233"/>
      <c r="PS158" s="233"/>
      <c r="PT158" s="233"/>
      <c r="PU158" s="233"/>
      <c r="PV158" s="233"/>
      <c r="PW158" s="233"/>
      <c r="PX158" s="233"/>
      <c r="PY158" s="233"/>
      <c r="PZ158" s="233"/>
      <c r="QA158" s="233"/>
      <c r="QB158" s="233"/>
      <c r="QC158" s="233"/>
      <c r="QD158" s="233"/>
      <c r="QE158" s="233"/>
      <c r="QF158" s="233"/>
      <c r="QG158" s="233"/>
      <c r="QH158" s="233"/>
      <c r="QI158" s="233"/>
      <c r="QJ158" s="233"/>
      <c r="QK158" s="233"/>
      <c r="QL158" s="233"/>
      <c r="QM158" s="233"/>
      <c r="QN158" s="233"/>
      <c r="QO158" s="233"/>
      <c r="QP158" s="233"/>
      <c r="QQ158" s="233"/>
      <c r="QR158" s="233"/>
      <c r="QS158" s="233"/>
      <c r="QT158" s="233"/>
      <c r="QU158" s="233"/>
      <c r="QV158" s="233"/>
      <c r="QW158" s="233"/>
      <c r="QX158" s="233"/>
      <c r="QY158" s="233"/>
      <c r="QZ158" s="233"/>
      <c r="RA158" s="233"/>
      <c r="RB158" s="233"/>
      <c r="RC158" s="233"/>
      <c r="RD158" s="233"/>
      <c r="RE158" s="233"/>
      <c r="RF158" s="233"/>
      <c r="RG158" s="233"/>
      <c r="RH158" s="233"/>
      <c r="RI158" s="233"/>
      <c r="RJ158" s="233"/>
      <c r="RK158" s="233"/>
      <c r="RL158" s="233"/>
      <c r="RM158" s="233"/>
      <c r="RN158" s="233"/>
      <c r="RO158" s="233"/>
      <c r="RP158" s="233"/>
      <c r="RQ158" s="233"/>
      <c r="RR158" s="233"/>
      <c r="RS158" s="233"/>
      <c r="RT158" s="233"/>
      <c r="RU158" s="233"/>
      <c r="RV158" s="233"/>
      <c r="RW158" s="233"/>
      <c r="RX158" s="233"/>
      <c r="RY158" s="233"/>
      <c r="RZ158" s="233"/>
      <c r="SA158" s="233"/>
      <c r="SB158" s="233"/>
      <c r="SC158" s="233"/>
      <c r="SD158" s="233"/>
      <c r="SE158" s="233"/>
      <c r="SF158" s="233"/>
      <c r="SG158" s="233"/>
      <c r="SH158" s="233"/>
      <c r="SI158" s="233"/>
      <c r="SJ158" s="233"/>
      <c r="SK158" s="233"/>
      <c r="SL158" s="233"/>
      <c r="SM158" s="233"/>
      <c r="SN158" s="233"/>
      <c r="SO158" s="233"/>
      <c r="SP158" s="233"/>
      <c r="SQ158" s="233"/>
      <c r="SR158" s="233"/>
      <c r="SS158" s="233"/>
      <c r="ST158" s="233"/>
      <c r="SU158" s="233"/>
      <c r="SV158" s="233"/>
      <c r="SW158" s="233"/>
      <c r="SX158" s="233"/>
      <c r="SY158" s="233"/>
      <c r="SZ158" s="233"/>
      <c r="TA158" s="233"/>
      <c r="TB158" s="233"/>
      <c r="TC158" s="233"/>
      <c r="TD158" s="233"/>
      <c r="TE158" s="233"/>
      <c r="TF158" s="233"/>
      <c r="TG158" s="233"/>
      <c r="TH158" s="233"/>
      <c r="TI158" s="233"/>
      <c r="TJ158" s="233"/>
      <c r="TK158" s="233"/>
      <c r="TL158" s="233"/>
      <c r="TM158" s="233"/>
      <c r="TN158" s="233"/>
      <c r="TO158" s="233"/>
      <c r="TP158" s="233"/>
      <c r="TQ158" s="233"/>
      <c r="TR158" s="233"/>
      <c r="TS158" s="233"/>
      <c r="TT158" s="233"/>
      <c r="TU158" s="233"/>
      <c r="TV158" s="233"/>
      <c r="TW158" s="233"/>
      <c r="TX158" s="233"/>
      <c r="TY158" s="233"/>
      <c r="TZ158" s="233"/>
      <c r="UA158" s="233"/>
      <c r="UB158" s="233"/>
      <c r="UC158" s="233"/>
      <c r="UD158" s="233"/>
      <c r="UE158" s="233"/>
      <c r="UF158" s="233"/>
      <c r="UG158" s="233"/>
      <c r="UH158" s="233"/>
      <c r="UI158" s="233"/>
      <c r="UJ158" s="233"/>
      <c r="UK158" s="233"/>
      <c r="UL158" s="233"/>
      <c r="UM158" s="233"/>
      <c r="UN158" s="233"/>
      <c r="UO158" s="233"/>
      <c r="UP158" s="233"/>
      <c r="UQ158" s="233"/>
      <c r="UR158" s="233"/>
      <c r="US158" s="233"/>
      <c r="UT158" s="233"/>
      <c r="UU158" s="233"/>
      <c r="UV158" s="233"/>
      <c r="UW158" s="233"/>
      <c r="UX158" s="233"/>
      <c r="UY158" s="233"/>
      <c r="UZ158" s="233"/>
      <c r="VA158" s="233"/>
      <c r="VB158" s="233"/>
      <c r="VC158" s="233"/>
      <c r="VD158" s="233"/>
      <c r="VE158" s="233"/>
      <c r="VF158" s="233"/>
      <c r="VG158" s="233"/>
      <c r="VH158" s="233"/>
      <c r="VI158" s="233"/>
      <c r="VJ158" s="233"/>
      <c r="VK158" s="233"/>
      <c r="VL158" s="233"/>
      <c r="VM158" s="233"/>
      <c r="VN158" s="233"/>
      <c r="VO158" s="233"/>
      <c r="VP158" s="233"/>
      <c r="VQ158" s="233"/>
      <c r="VR158" s="233"/>
      <c r="VS158" s="233"/>
      <c r="VT158" s="233"/>
      <c r="VU158" s="233"/>
      <c r="VV158" s="233"/>
      <c r="VW158" s="233"/>
      <c r="VX158" s="233"/>
      <c r="VY158" s="233"/>
      <c r="VZ158" s="233"/>
      <c r="WA158" s="233"/>
      <c r="WB158" s="233"/>
      <c r="WC158" s="233"/>
      <c r="WD158" s="233"/>
      <c r="WE158" s="233"/>
      <c r="WF158" s="233"/>
      <c r="WG158" s="233"/>
      <c r="WH158" s="233"/>
      <c r="WI158" s="233"/>
      <c r="WJ158" s="233"/>
      <c r="WK158" s="233"/>
      <c r="WL158" s="233"/>
      <c r="WM158" s="233"/>
      <c r="WN158" s="233"/>
      <c r="WO158" s="233"/>
      <c r="WP158" s="233"/>
      <c r="WQ158" s="233"/>
      <c r="WR158" s="233"/>
      <c r="WS158" s="233"/>
      <c r="WT158" s="233"/>
      <c r="WU158" s="233"/>
      <c r="WV158" s="233"/>
      <c r="WW158" s="233"/>
      <c r="WX158" s="233"/>
      <c r="WY158" s="233"/>
      <c r="WZ158" s="233"/>
      <c r="XA158" s="233"/>
      <c r="XB158" s="233"/>
      <c r="XC158" s="233"/>
      <c r="XD158" s="233"/>
      <c r="XE158" s="233"/>
      <c r="XF158" s="233"/>
      <c r="XG158" s="233"/>
      <c r="XH158" s="233"/>
      <c r="XI158" s="233"/>
      <c r="XJ158" s="233"/>
      <c r="XK158" s="233"/>
      <c r="XL158" s="233"/>
      <c r="XM158" s="233"/>
      <c r="XN158" s="233"/>
      <c r="XO158" s="233"/>
      <c r="XP158" s="233"/>
      <c r="XQ158" s="233"/>
      <c r="XR158" s="233"/>
      <c r="XS158" s="233"/>
      <c r="XT158" s="233"/>
      <c r="XU158" s="233"/>
      <c r="XV158" s="233"/>
      <c r="XW158" s="233"/>
      <c r="XX158" s="233"/>
      <c r="XY158" s="233"/>
      <c r="XZ158" s="233"/>
      <c r="YA158" s="233"/>
      <c r="YB158" s="233"/>
      <c r="YC158" s="233"/>
      <c r="YD158" s="233"/>
      <c r="YE158" s="233"/>
      <c r="YF158" s="233"/>
      <c r="YG158" s="233"/>
      <c r="YH158" s="233"/>
      <c r="YI158" s="233"/>
      <c r="YJ158" s="233"/>
      <c r="YK158" s="233"/>
      <c r="YL158" s="233"/>
      <c r="YM158" s="233"/>
      <c r="YN158" s="233"/>
      <c r="YO158" s="233"/>
      <c r="YP158" s="233"/>
      <c r="YQ158" s="233"/>
      <c r="YR158" s="233"/>
      <c r="YS158" s="233"/>
      <c r="YT158" s="233"/>
      <c r="YU158" s="233"/>
      <c r="YV158" s="233"/>
      <c r="YW158" s="233"/>
      <c r="YX158" s="233"/>
      <c r="YY158" s="233"/>
      <c r="YZ158" s="233"/>
      <c r="ZA158" s="233"/>
      <c r="ZB158" s="233"/>
      <c r="ZC158" s="233"/>
      <c r="ZD158" s="233"/>
      <c r="ZE158" s="233"/>
      <c r="ZF158" s="233"/>
      <c r="ZG158" s="233"/>
      <c r="ZH158" s="233"/>
      <c r="ZI158" s="233"/>
      <c r="ZJ158" s="233"/>
      <c r="ZK158" s="233"/>
      <c r="ZL158" s="233"/>
      <c r="ZM158" s="233"/>
      <c r="ZN158" s="233"/>
      <c r="ZO158" s="233"/>
      <c r="ZP158" s="233"/>
      <c r="ZQ158" s="233"/>
      <c r="ZR158" s="233"/>
      <c r="ZS158" s="233"/>
      <c r="ZT158" s="233"/>
      <c r="ZU158" s="233"/>
      <c r="ZV158" s="233"/>
      <c r="ZW158" s="233"/>
      <c r="ZX158" s="233"/>
      <c r="ZY158" s="233"/>
      <c r="ZZ158" s="233"/>
      <c r="AAA158" s="233"/>
      <c r="AAB158" s="233"/>
      <c r="AAC158" s="233"/>
      <c r="AAD158" s="233"/>
      <c r="AAE158" s="233"/>
      <c r="AAF158" s="233"/>
      <c r="AAG158" s="233"/>
      <c r="AAH158" s="233"/>
      <c r="AAI158" s="233"/>
      <c r="AAJ158" s="233"/>
      <c r="AAK158" s="233"/>
      <c r="AAL158" s="233"/>
      <c r="AAM158" s="233"/>
      <c r="AAN158" s="233"/>
      <c r="AAO158" s="233"/>
      <c r="AAP158" s="233"/>
      <c r="AAQ158" s="233"/>
      <c r="AAR158" s="233"/>
      <c r="AAS158" s="233"/>
      <c r="AAT158" s="233"/>
      <c r="AAU158" s="233"/>
      <c r="AAV158" s="233"/>
      <c r="AAW158" s="233"/>
      <c r="AAX158" s="233"/>
      <c r="AAY158" s="233"/>
      <c r="AAZ158" s="233"/>
      <c r="ABA158" s="233"/>
      <c r="ABB158" s="233"/>
      <c r="ABC158" s="233"/>
      <c r="ABD158" s="233"/>
      <c r="ABE158" s="233"/>
      <c r="ABF158" s="233"/>
      <c r="ABG158" s="233"/>
      <c r="ABH158" s="233"/>
      <c r="ABI158" s="233"/>
      <c r="ABJ158" s="233"/>
      <c r="ABK158" s="233"/>
      <c r="ABL158" s="233"/>
      <c r="ABM158" s="233"/>
      <c r="ABN158" s="233"/>
      <c r="ABO158" s="233"/>
      <c r="ABP158" s="233"/>
      <c r="ABQ158" s="233"/>
      <c r="ABR158" s="233"/>
      <c r="ABS158" s="233"/>
      <c r="ABT158" s="233"/>
      <c r="ABU158" s="233"/>
      <c r="ABV158" s="233"/>
      <c r="ABW158" s="233"/>
      <c r="ABX158" s="233"/>
      <c r="ABY158" s="233"/>
      <c r="ABZ158" s="233"/>
      <c r="ACA158" s="233"/>
      <c r="ACB158" s="233"/>
      <c r="ACC158" s="233"/>
      <c r="ACD158" s="233"/>
      <c r="ACE158" s="233"/>
      <c r="ACF158" s="233"/>
      <c r="ACG158" s="233"/>
      <c r="ACH158" s="233"/>
      <c r="ACI158" s="233"/>
      <c r="ACJ158" s="233"/>
      <c r="ACK158" s="233"/>
      <c r="ACL158" s="233"/>
      <c r="ACM158" s="233"/>
      <c r="ACN158" s="233"/>
      <c r="ACO158" s="233"/>
      <c r="ACP158" s="233"/>
      <c r="ACQ158" s="233"/>
      <c r="ACR158" s="233"/>
      <c r="ACS158" s="233"/>
      <c r="ACT158" s="233"/>
      <c r="ACU158" s="233"/>
      <c r="ACV158" s="233"/>
      <c r="ACW158" s="233"/>
      <c r="ACX158" s="233"/>
      <c r="ACY158" s="233"/>
      <c r="ACZ158" s="233"/>
      <c r="ADA158" s="233"/>
      <c r="ADB158" s="233"/>
      <c r="ADC158" s="233"/>
      <c r="ADD158" s="233"/>
      <c r="ADE158" s="233"/>
      <c r="ADF158" s="233"/>
      <c r="ADG158" s="233"/>
      <c r="ADH158" s="233"/>
      <c r="ADI158" s="233"/>
      <c r="ADJ158" s="233"/>
      <c r="ADK158" s="233"/>
      <c r="ADL158" s="233"/>
      <c r="ADM158" s="233"/>
      <c r="ADN158" s="233"/>
      <c r="ADO158" s="233"/>
      <c r="ADP158" s="233"/>
      <c r="ADQ158" s="233"/>
      <c r="ADR158" s="233"/>
      <c r="ADS158" s="233"/>
      <c r="ADT158" s="233"/>
      <c r="ADU158" s="233"/>
      <c r="ADV158" s="233"/>
      <c r="ADW158" s="233"/>
      <c r="ADX158" s="233"/>
      <c r="ADY158" s="233"/>
      <c r="ADZ158" s="233"/>
      <c r="AEA158" s="233"/>
      <c r="AEB158" s="233"/>
      <c r="AEC158" s="233"/>
      <c r="AED158" s="233"/>
      <c r="AEE158" s="233"/>
      <c r="AEF158" s="233"/>
      <c r="AEG158" s="233"/>
      <c r="AEH158" s="233"/>
      <c r="AEI158" s="233"/>
      <c r="AEJ158" s="233"/>
      <c r="AEK158" s="233"/>
      <c r="AEL158" s="233"/>
      <c r="AEM158" s="233"/>
      <c r="AEN158" s="233"/>
      <c r="AEO158" s="233"/>
      <c r="AEP158" s="233"/>
      <c r="AEQ158" s="233"/>
      <c r="AER158" s="233"/>
      <c r="AES158" s="233"/>
      <c r="AET158" s="233"/>
      <c r="AEU158" s="233"/>
      <c r="AEV158" s="233"/>
      <c r="AEW158" s="233"/>
      <c r="AEX158" s="233"/>
      <c r="AEY158" s="233"/>
      <c r="AEZ158" s="233"/>
      <c r="AFA158" s="233"/>
      <c r="AFB158" s="233"/>
      <c r="AFC158" s="233"/>
      <c r="AFD158" s="233"/>
      <c r="AFE158" s="233"/>
      <c r="AFF158" s="233"/>
      <c r="AFG158" s="233"/>
      <c r="AFH158" s="233"/>
      <c r="AFI158" s="233"/>
      <c r="AFJ158" s="233"/>
      <c r="AFK158" s="233"/>
      <c r="AFL158" s="233"/>
      <c r="AFM158" s="233"/>
      <c r="AFN158" s="233"/>
      <c r="AFO158" s="233"/>
      <c r="AFP158" s="233"/>
      <c r="AFQ158" s="233"/>
      <c r="AFR158" s="233"/>
      <c r="AFS158" s="233"/>
      <c r="AFT158" s="233"/>
      <c r="AFU158" s="233"/>
      <c r="AFV158" s="233"/>
      <c r="AFW158" s="233"/>
      <c r="AFX158" s="233"/>
      <c r="AFY158" s="233"/>
      <c r="AFZ158" s="233"/>
      <c r="AGA158" s="233"/>
      <c r="AGB158" s="233"/>
      <c r="AGC158" s="233"/>
      <c r="AGD158" s="233"/>
      <c r="AGE158" s="233"/>
      <c r="AGF158" s="233"/>
      <c r="AGG158" s="233"/>
      <c r="AGH158" s="233"/>
      <c r="AGI158" s="233"/>
      <c r="AGJ158" s="233"/>
      <c r="AGK158" s="233"/>
      <c r="AGL158" s="233"/>
      <c r="AGM158" s="233"/>
      <c r="AGN158" s="233"/>
      <c r="AGO158" s="233"/>
      <c r="AGP158" s="233"/>
      <c r="AGQ158" s="233"/>
      <c r="AGR158" s="233"/>
      <c r="AGS158" s="233"/>
      <c r="AGT158" s="233"/>
      <c r="AGU158" s="233"/>
      <c r="AGV158" s="233"/>
      <c r="AGW158" s="233"/>
      <c r="AGX158" s="233"/>
      <c r="AGY158" s="233"/>
      <c r="AGZ158" s="233"/>
      <c r="AHA158" s="233"/>
      <c r="AHB158" s="233"/>
      <c r="AHC158" s="233"/>
      <c r="AHD158" s="233"/>
      <c r="AHE158" s="233"/>
      <c r="AHF158" s="233"/>
      <c r="AHG158" s="233"/>
      <c r="AHH158" s="233"/>
      <c r="AHI158" s="233"/>
      <c r="AHJ158" s="233"/>
      <c r="AHK158" s="233"/>
      <c r="AHL158" s="233"/>
      <c r="AHM158" s="233"/>
      <c r="AHN158" s="233"/>
      <c r="AHO158" s="233"/>
      <c r="AHP158" s="233"/>
      <c r="AHQ158" s="233"/>
      <c r="AHR158" s="233"/>
      <c r="AHS158" s="233"/>
      <c r="AHT158" s="233"/>
      <c r="AHU158" s="233"/>
      <c r="AHV158" s="233"/>
      <c r="AHW158" s="233"/>
      <c r="AHX158" s="233"/>
      <c r="AHY158" s="233"/>
      <c r="AHZ158" s="233"/>
      <c r="AIA158" s="233"/>
      <c r="AIB158" s="233"/>
      <c r="AIC158" s="233"/>
      <c r="AID158" s="233"/>
      <c r="AIE158" s="233"/>
      <c r="AIF158" s="233"/>
      <c r="AIG158" s="233"/>
      <c r="AIH158" s="233"/>
      <c r="AII158" s="233"/>
      <c r="AIJ158" s="233"/>
      <c r="AIK158" s="233"/>
      <c r="AIL158" s="233"/>
      <c r="AIM158" s="233"/>
      <c r="AIN158" s="233"/>
      <c r="AIO158" s="233"/>
      <c r="AIP158" s="233"/>
      <c r="AIQ158" s="233"/>
      <c r="AIR158" s="233"/>
      <c r="AIS158" s="233"/>
      <c r="AIT158" s="233"/>
      <c r="AIU158" s="233"/>
      <c r="AIV158" s="233"/>
      <c r="AIW158" s="233"/>
      <c r="AIX158" s="233"/>
      <c r="AIY158" s="233"/>
      <c r="AIZ158" s="233"/>
      <c r="AJA158" s="233"/>
      <c r="AJB158" s="233"/>
      <c r="AJC158" s="233"/>
      <c r="AJD158" s="233"/>
      <c r="AJE158" s="233"/>
      <c r="AJF158" s="233"/>
      <c r="AJG158" s="233"/>
      <c r="AJH158" s="233"/>
      <c r="AJI158" s="233"/>
      <c r="AJJ158" s="233"/>
      <c r="AJK158" s="233"/>
      <c r="AJL158" s="233"/>
      <c r="AJM158" s="233"/>
      <c r="AJN158" s="233"/>
      <c r="AJO158" s="233"/>
      <c r="AJP158" s="233"/>
      <c r="AJQ158" s="233"/>
      <c r="AJR158" s="233"/>
      <c r="AJS158" s="233"/>
      <c r="AJT158" s="233"/>
      <c r="AJU158" s="233"/>
      <c r="AJV158" s="233"/>
      <c r="AJW158" s="233"/>
      <c r="AJX158" s="233"/>
      <c r="AJY158" s="233"/>
      <c r="AJZ158" s="233"/>
      <c r="AKA158" s="233"/>
      <c r="AKB158" s="233"/>
      <c r="AKC158" s="233"/>
      <c r="AKD158" s="233"/>
      <c r="AKE158" s="233"/>
      <c r="AKF158" s="233"/>
      <c r="AKG158" s="233"/>
      <c r="AKH158" s="233"/>
      <c r="AKI158" s="233"/>
      <c r="AKJ158" s="233"/>
      <c r="AKK158" s="233"/>
      <c r="AKL158" s="233"/>
      <c r="AKM158" s="233"/>
      <c r="AKN158" s="233"/>
      <c r="AKO158" s="233"/>
      <c r="AKP158" s="233"/>
      <c r="AKQ158" s="233"/>
      <c r="AKR158" s="233"/>
      <c r="AKS158" s="233"/>
      <c r="AKT158" s="233"/>
      <c r="AKU158" s="233"/>
      <c r="AKV158" s="233"/>
      <c r="AKW158" s="233"/>
      <c r="AKX158" s="233"/>
      <c r="AKY158" s="233"/>
      <c r="AKZ158" s="233"/>
      <c r="ALA158" s="233"/>
      <c r="ALB158" s="233"/>
      <c r="ALC158" s="233"/>
      <c r="ALD158" s="233"/>
      <c r="ALE158" s="233"/>
      <c r="ALF158" s="233"/>
      <c r="ALG158" s="233"/>
      <c r="ALH158" s="233"/>
      <c r="ALI158" s="233"/>
      <c r="ALJ158" s="233"/>
      <c r="ALK158" s="233"/>
      <c r="ALL158" s="233"/>
      <c r="ALM158" s="233"/>
      <c r="ALN158" s="233"/>
      <c r="ALO158" s="233"/>
      <c r="ALP158" s="233"/>
      <c r="ALQ158" s="233"/>
      <c r="ALR158" s="233"/>
      <c r="ALS158" s="233"/>
    </row>
    <row r="159" spans="1:1007" x14ac:dyDescent="0.2">
      <c r="A159" s="415">
        <v>2</v>
      </c>
      <c r="B159" s="399" t="s">
        <v>198</v>
      </c>
      <c r="C159" s="424">
        <v>2</v>
      </c>
      <c r="D159" s="425">
        <v>3</v>
      </c>
      <c r="E159" s="767"/>
      <c r="F159" s="347">
        <f t="shared" ref="F159:F165" si="26">E159*C159*D159</f>
        <v>0</v>
      </c>
      <c r="G159" s="360">
        <f t="shared" ref="G159:G165" si="27">ROUND(F159*$C$20,2)</f>
        <v>0</v>
      </c>
      <c r="H159" s="360">
        <f t="shared" ref="H159:H165" si="28">ROUND(F159/30,2)</f>
        <v>0</v>
      </c>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c r="AM159" s="233"/>
      <c r="AN159" s="233"/>
      <c r="AO159" s="233"/>
      <c r="AP159" s="233"/>
      <c r="AQ159" s="233"/>
      <c r="AR159" s="233"/>
      <c r="AS159" s="233"/>
      <c r="AT159" s="233"/>
      <c r="AU159" s="233"/>
      <c r="AV159" s="233"/>
      <c r="AW159" s="233"/>
      <c r="AX159" s="233"/>
      <c r="AY159" s="233"/>
      <c r="AZ159" s="233"/>
      <c r="BA159" s="233"/>
      <c r="BB159" s="233"/>
      <c r="BC159" s="233"/>
      <c r="BD159" s="233"/>
      <c r="BE159" s="233"/>
      <c r="BF159" s="233"/>
      <c r="BG159" s="233"/>
      <c r="BH159" s="233"/>
      <c r="BI159" s="233"/>
      <c r="BJ159" s="233"/>
      <c r="BK159" s="233"/>
      <c r="BL159" s="233"/>
      <c r="BM159" s="233"/>
      <c r="BN159" s="233"/>
      <c r="BO159" s="233"/>
      <c r="BP159" s="233"/>
      <c r="BQ159" s="233"/>
      <c r="BR159" s="233"/>
      <c r="BS159" s="233"/>
      <c r="BT159" s="233"/>
      <c r="BU159" s="233"/>
      <c r="BV159" s="233"/>
      <c r="BW159" s="233"/>
      <c r="BX159" s="233"/>
      <c r="BY159" s="233"/>
      <c r="BZ159" s="233"/>
      <c r="CA159" s="233"/>
      <c r="CB159" s="233"/>
      <c r="CC159" s="233"/>
      <c r="CD159" s="233"/>
      <c r="CE159" s="233"/>
      <c r="CF159" s="233"/>
      <c r="CG159" s="233"/>
      <c r="CH159" s="233"/>
      <c r="CI159" s="233"/>
      <c r="CJ159" s="233"/>
      <c r="CK159" s="233"/>
      <c r="CL159" s="233"/>
      <c r="CM159" s="233"/>
      <c r="CN159" s="233"/>
      <c r="CO159" s="233"/>
      <c r="CP159" s="233"/>
      <c r="CQ159" s="233"/>
      <c r="CR159" s="233"/>
      <c r="CS159" s="233"/>
      <c r="CT159" s="233"/>
      <c r="CU159" s="233"/>
      <c r="CV159" s="233"/>
      <c r="CW159" s="233"/>
      <c r="CX159" s="233"/>
      <c r="CY159" s="233"/>
      <c r="CZ159" s="233"/>
      <c r="DA159" s="233"/>
      <c r="DB159" s="233"/>
      <c r="DC159" s="233"/>
      <c r="DD159" s="233"/>
      <c r="DE159" s="233"/>
      <c r="DF159" s="233"/>
      <c r="DG159" s="233"/>
      <c r="DH159" s="233"/>
      <c r="DI159" s="233"/>
      <c r="DJ159" s="233"/>
      <c r="DK159" s="233"/>
      <c r="DL159" s="233"/>
      <c r="DM159" s="233"/>
      <c r="DN159" s="233"/>
      <c r="DO159" s="233"/>
      <c r="DP159" s="233"/>
      <c r="DQ159" s="233"/>
      <c r="DR159" s="233"/>
      <c r="DS159" s="233"/>
      <c r="DT159" s="233"/>
      <c r="DU159" s="233"/>
      <c r="DV159" s="233"/>
      <c r="DW159" s="233"/>
      <c r="DX159" s="233"/>
      <c r="DY159" s="233"/>
      <c r="DZ159" s="233"/>
      <c r="EA159" s="233"/>
      <c r="EB159" s="233"/>
      <c r="EC159" s="233"/>
      <c r="ED159" s="233"/>
      <c r="EE159" s="233"/>
      <c r="EF159" s="233"/>
      <c r="EG159" s="233"/>
      <c r="EH159" s="233"/>
      <c r="EI159" s="233"/>
      <c r="EJ159" s="233"/>
      <c r="EK159" s="233"/>
      <c r="EL159" s="233"/>
      <c r="EM159" s="233"/>
      <c r="EN159" s="233"/>
      <c r="EO159" s="233"/>
      <c r="EP159" s="233"/>
      <c r="EQ159" s="233"/>
      <c r="ER159" s="233"/>
      <c r="ES159" s="233"/>
      <c r="ET159" s="233"/>
      <c r="EU159" s="233"/>
      <c r="EV159" s="233"/>
      <c r="EW159" s="233"/>
      <c r="EX159" s="233"/>
      <c r="EY159" s="233"/>
      <c r="EZ159" s="233"/>
      <c r="FA159" s="233"/>
      <c r="FB159" s="233"/>
      <c r="FC159" s="233"/>
      <c r="FD159" s="233"/>
      <c r="FE159" s="233"/>
      <c r="FF159" s="233"/>
      <c r="FG159" s="233"/>
      <c r="FH159" s="233"/>
      <c r="FI159" s="233"/>
      <c r="FJ159" s="233"/>
      <c r="FK159" s="233"/>
      <c r="FL159" s="233"/>
      <c r="FM159" s="233"/>
      <c r="FN159" s="233"/>
      <c r="FO159" s="233"/>
      <c r="FP159" s="233"/>
      <c r="FQ159" s="233"/>
      <c r="FR159" s="233"/>
      <c r="FS159" s="233"/>
      <c r="FT159" s="233"/>
      <c r="FU159" s="233"/>
      <c r="FV159" s="233"/>
      <c r="FW159" s="233"/>
      <c r="FX159" s="233"/>
      <c r="FY159" s="233"/>
      <c r="FZ159" s="233"/>
      <c r="GA159" s="233"/>
      <c r="GB159" s="233"/>
      <c r="GC159" s="233"/>
      <c r="GD159" s="233"/>
      <c r="GE159" s="233"/>
      <c r="GF159" s="233"/>
      <c r="GG159" s="233"/>
      <c r="GH159" s="233"/>
      <c r="GI159" s="233"/>
      <c r="GJ159" s="233"/>
      <c r="GK159" s="233"/>
      <c r="GL159" s="233"/>
      <c r="GM159" s="233"/>
      <c r="GN159" s="233"/>
      <c r="GO159" s="233"/>
      <c r="GP159" s="233"/>
      <c r="GQ159" s="233"/>
      <c r="GR159" s="233"/>
      <c r="GS159" s="233"/>
      <c r="GT159" s="233"/>
      <c r="GU159" s="233"/>
      <c r="GV159" s="233"/>
      <c r="GW159" s="233"/>
      <c r="GX159" s="233"/>
      <c r="GY159" s="233"/>
      <c r="GZ159" s="233"/>
      <c r="HA159" s="233"/>
      <c r="HB159" s="233"/>
      <c r="HC159" s="233"/>
      <c r="HD159" s="233"/>
      <c r="HE159" s="233"/>
      <c r="HF159" s="233"/>
      <c r="HG159" s="233"/>
      <c r="HH159" s="233"/>
      <c r="HI159" s="233"/>
      <c r="HJ159" s="233"/>
      <c r="HK159" s="233"/>
      <c r="HL159" s="233"/>
      <c r="HM159" s="233"/>
      <c r="HN159" s="233"/>
      <c r="HO159" s="233"/>
      <c r="HP159" s="233"/>
      <c r="HQ159" s="233"/>
      <c r="HR159" s="233"/>
      <c r="HS159" s="233"/>
      <c r="HT159" s="233"/>
      <c r="HU159" s="233"/>
      <c r="HV159" s="233"/>
      <c r="HW159" s="233"/>
      <c r="HX159" s="233"/>
      <c r="HY159" s="233"/>
      <c r="HZ159" s="233"/>
      <c r="IA159" s="233"/>
      <c r="IB159" s="233"/>
      <c r="IC159" s="233"/>
      <c r="ID159" s="233"/>
      <c r="IE159" s="233"/>
      <c r="IF159" s="233"/>
      <c r="IG159" s="233"/>
      <c r="IH159" s="233"/>
      <c r="II159" s="233"/>
      <c r="IJ159" s="233"/>
      <c r="IK159" s="233"/>
      <c r="IL159" s="233"/>
      <c r="IM159" s="233"/>
      <c r="IN159" s="233"/>
      <c r="IO159" s="233"/>
      <c r="IP159" s="233"/>
      <c r="IQ159" s="233"/>
      <c r="IR159" s="233"/>
      <c r="IS159" s="233"/>
      <c r="IT159" s="233"/>
      <c r="IU159" s="233"/>
      <c r="IV159" s="233"/>
      <c r="IW159" s="233"/>
      <c r="IX159" s="233"/>
      <c r="IY159" s="233"/>
      <c r="IZ159" s="233"/>
      <c r="JA159" s="233"/>
      <c r="JB159" s="233"/>
      <c r="JC159" s="233"/>
      <c r="JD159" s="233"/>
      <c r="JE159" s="233"/>
      <c r="JF159" s="233"/>
      <c r="JG159" s="233"/>
      <c r="JH159" s="233"/>
      <c r="JI159" s="233"/>
      <c r="JJ159" s="233"/>
      <c r="JK159" s="233"/>
      <c r="JL159" s="233"/>
      <c r="JM159" s="233"/>
      <c r="JN159" s="233"/>
      <c r="JO159" s="233"/>
      <c r="JP159" s="233"/>
      <c r="JQ159" s="233"/>
      <c r="JR159" s="233"/>
      <c r="JS159" s="233"/>
      <c r="JT159" s="233"/>
      <c r="JU159" s="233"/>
      <c r="JV159" s="233"/>
      <c r="JW159" s="233"/>
      <c r="JX159" s="233"/>
      <c r="JY159" s="233"/>
      <c r="JZ159" s="233"/>
      <c r="KA159" s="233"/>
      <c r="KB159" s="233"/>
      <c r="KC159" s="233"/>
      <c r="KD159" s="233"/>
      <c r="KE159" s="233"/>
      <c r="KF159" s="233"/>
      <c r="KG159" s="233"/>
      <c r="KH159" s="233"/>
      <c r="KI159" s="233"/>
      <c r="KJ159" s="233"/>
      <c r="KK159" s="233"/>
      <c r="KL159" s="233"/>
      <c r="KM159" s="233"/>
      <c r="KN159" s="233"/>
      <c r="KO159" s="233"/>
      <c r="KP159" s="233"/>
      <c r="KQ159" s="233"/>
      <c r="KR159" s="233"/>
      <c r="KS159" s="233"/>
      <c r="KT159" s="233"/>
      <c r="KU159" s="233"/>
      <c r="KV159" s="233"/>
      <c r="KW159" s="233"/>
      <c r="KX159" s="233"/>
      <c r="KY159" s="233"/>
      <c r="KZ159" s="233"/>
      <c r="LA159" s="233"/>
      <c r="LB159" s="233"/>
      <c r="LC159" s="233"/>
      <c r="LD159" s="233"/>
      <c r="LE159" s="233"/>
      <c r="LF159" s="233"/>
      <c r="LG159" s="233"/>
      <c r="LH159" s="233"/>
      <c r="LI159" s="233"/>
      <c r="LJ159" s="233"/>
      <c r="LK159" s="233"/>
      <c r="LL159" s="233"/>
      <c r="LM159" s="233"/>
      <c r="LN159" s="233"/>
      <c r="LO159" s="233"/>
      <c r="LP159" s="233"/>
      <c r="LQ159" s="233"/>
      <c r="LR159" s="233"/>
      <c r="LS159" s="233"/>
      <c r="LT159" s="233"/>
      <c r="LU159" s="233"/>
      <c r="LV159" s="233"/>
      <c r="LW159" s="233"/>
      <c r="LX159" s="233"/>
      <c r="LY159" s="233"/>
      <c r="LZ159" s="233"/>
      <c r="MA159" s="233"/>
      <c r="MB159" s="233"/>
      <c r="MC159" s="233"/>
      <c r="MD159" s="233"/>
      <c r="ME159" s="233"/>
      <c r="MF159" s="233"/>
      <c r="MG159" s="233"/>
      <c r="MH159" s="233"/>
      <c r="MI159" s="233"/>
      <c r="MJ159" s="233"/>
      <c r="MK159" s="233"/>
      <c r="ML159" s="233"/>
      <c r="MM159" s="233"/>
      <c r="MN159" s="233"/>
      <c r="MO159" s="233"/>
      <c r="MP159" s="233"/>
      <c r="MQ159" s="233"/>
      <c r="MR159" s="233"/>
      <c r="MS159" s="233"/>
      <c r="MT159" s="233"/>
      <c r="MU159" s="233"/>
      <c r="MV159" s="233"/>
      <c r="MW159" s="233"/>
      <c r="MX159" s="233"/>
      <c r="MY159" s="233"/>
      <c r="MZ159" s="233"/>
      <c r="NA159" s="233"/>
      <c r="NB159" s="233"/>
      <c r="NC159" s="233"/>
      <c r="ND159" s="233"/>
      <c r="NE159" s="233"/>
      <c r="NF159" s="233"/>
      <c r="NG159" s="233"/>
      <c r="NH159" s="233"/>
      <c r="NI159" s="233"/>
      <c r="NJ159" s="233"/>
      <c r="NK159" s="233"/>
      <c r="NL159" s="233"/>
      <c r="NM159" s="233"/>
      <c r="NN159" s="233"/>
      <c r="NO159" s="233"/>
      <c r="NP159" s="233"/>
      <c r="NQ159" s="233"/>
      <c r="NR159" s="233"/>
      <c r="NS159" s="233"/>
      <c r="NT159" s="233"/>
      <c r="NU159" s="233"/>
      <c r="NV159" s="233"/>
      <c r="NW159" s="233"/>
      <c r="NX159" s="233"/>
      <c r="NY159" s="233"/>
      <c r="NZ159" s="233"/>
      <c r="OA159" s="233"/>
      <c r="OB159" s="233"/>
      <c r="OC159" s="233"/>
      <c r="OD159" s="233"/>
      <c r="OE159" s="233"/>
      <c r="OF159" s="233"/>
      <c r="OG159" s="233"/>
      <c r="OH159" s="233"/>
      <c r="OI159" s="233"/>
      <c r="OJ159" s="233"/>
      <c r="OK159" s="233"/>
      <c r="OL159" s="233"/>
      <c r="OM159" s="233"/>
      <c r="ON159" s="233"/>
      <c r="OO159" s="233"/>
      <c r="OP159" s="233"/>
      <c r="OQ159" s="233"/>
      <c r="OR159" s="233"/>
      <c r="OS159" s="233"/>
      <c r="OT159" s="233"/>
      <c r="OU159" s="233"/>
      <c r="OV159" s="233"/>
      <c r="OW159" s="233"/>
      <c r="OX159" s="233"/>
      <c r="OY159" s="233"/>
      <c r="OZ159" s="233"/>
      <c r="PA159" s="233"/>
      <c r="PB159" s="233"/>
      <c r="PC159" s="233"/>
      <c r="PD159" s="233"/>
      <c r="PE159" s="233"/>
      <c r="PF159" s="233"/>
      <c r="PG159" s="233"/>
      <c r="PH159" s="233"/>
      <c r="PI159" s="233"/>
      <c r="PJ159" s="233"/>
      <c r="PK159" s="233"/>
      <c r="PL159" s="233"/>
      <c r="PM159" s="233"/>
      <c r="PN159" s="233"/>
      <c r="PO159" s="233"/>
      <c r="PP159" s="233"/>
      <c r="PQ159" s="233"/>
      <c r="PR159" s="233"/>
      <c r="PS159" s="233"/>
      <c r="PT159" s="233"/>
      <c r="PU159" s="233"/>
      <c r="PV159" s="233"/>
      <c r="PW159" s="233"/>
      <c r="PX159" s="233"/>
      <c r="PY159" s="233"/>
      <c r="PZ159" s="233"/>
      <c r="QA159" s="233"/>
      <c r="QB159" s="233"/>
      <c r="QC159" s="233"/>
      <c r="QD159" s="233"/>
      <c r="QE159" s="233"/>
      <c r="QF159" s="233"/>
      <c r="QG159" s="233"/>
      <c r="QH159" s="233"/>
      <c r="QI159" s="233"/>
      <c r="QJ159" s="233"/>
      <c r="QK159" s="233"/>
      <c r="QL159" s="233"/>
      <c r="QM159" s="233"/>
      <c r="QN159" s="233"/>
      <c r="QO159" s="233"/>
      <c r="QP159" s="233"/>
      <c r="QQ159" s="233"/>
      <c r="QR159" s="233"/>
      <c r="QS159" s="233"/>
      <c r="QT159" s="233"/>
      <c r="QU159" s="233"/>
      <c r="QV159" s="233"/>
      <c r="QW159" s="233"/>
      <c r="QX159" s="233"/>
      <c r="QY159" s="233"/>
      <c r="QZ159" s="233"/>
      <c r="RA159" s="233"/>
      <c r="RB159" s="233"/>
      <c r="RC159" s="233"/>
      <c r="RD159" s="233"/>
      <c r="RE159" s="233"/>
      <c r="RF159" s="233"/>
      <c r="RG159" s="233"/>
      <c r="RH159" s="233"/>
      <c r="RI159" s="233"/>
      <c r="RJ159" s="233"/>
      <c r="RK159" s="233"/>
      <c r="RL159" s="233"/>
      <c r="RM159" s="233"/>
      <c r="RN159" s="233"/>
      <c r="RO159" s="233"/>
      <c r="RP159" s="233"/>
      <c r="RQ159" s="233"/>
      <c r="RR159" s="233"/>
      <c r="RS159" s="233"/>
      <c r="RT159" s="233"/>
      <c r="RU159" s="233"/>
      <c r="RV159" s="233"/>
      <c r="RW159" s="233"/>
      <c r="RX159" s="233"/>
      <c r="RY159" s="233"/>
      <c r="RZ159" s="233"/>
      <c r="SA159" s="233"/>
      <c r="SB159" s="233"/>
      <c r="SC159" s="233"/>
      <c r="SD159" s="233"/>
      <c r="SE159" s="233"/>
      <c r="SF159" s="233"/>
      <c r="SG159" s="233"/>
      <c r="SH159" s="233"/>
      <c r="SI159" s="233"/>
      <c r="SJ159" s="233"/>
      <c r="SK159" s="233"/>
      <c r="SL159" s="233"/>
      <c r="SM159" s="233"/>
      <c r="SN159" s="233"/>
      <c r="SO159" s="233"/>
      <c r="SP159" s="233"/>
      <c r="SQ159" s="233"/>
      <c r="SR159" s="233"/>
      <c r="SS159" s="233"/>
      <c r="ST159" s="233"/>
      <c r="SU159" s="233"/>
      <c r="SV159" s="233"/>
      <c r="SW159" s="233"/>
      <c r="SX159" s="233"/>
      <c r="SY159" s="233"/>
      <c r="SZ159" s="233"/>
      <c r="TA159" s="233"/>
      <c r="TB159" s="233"/>
      <c r="TC159" s="233"/>
      <c r="TD159" s="233"/>
      <c r="TE159" s="233"/>
      <c r="TF159" s="233"/>
      <c r="TG159" s="233"/>
      <c r="TH159" s="233"/>
      <c r="TI159" s="233"/>
      <c r="TJ159" s="233"/>
      <c r="TK159" s="233"/>
      <c r="TL159" s="233"/>
      <c r="TM159" s="233"/>
      <c r="TN159" s="233"/>
      <c r="TO159" s="233"/>
      <c r="TP159" s="233"/>
      <c r="TQ159" s="233"/>
      <c r="TR159" s="233"/>
      <c r="TS159" s="233"/>
      <c r="TT159" s="233"/>
      <c r="TU159" s="233"/>
      <c r="TV159" s="233"/>
      <c r="TW159" s="233"/>
      <c r="TX159" s="233"/>
      <c r="TY159" s="233"/>
      <c r="TZ159" s="233"/>
      <c r="UA159" s="233"/>
      <c r="UB159" s="233"/>
      <c r="UC159" s="233"/>
      <c r="UD159" s="233"/>
      <c r="UE159" s="233"/>
      <c r="UF159" s="233"/>
      <c r="UG159" s="233"/>
      <c r="UH159" s="233"/>
      <c r="UI159" s="233"/>
      <c r="UJ159" s="233"/>
      <c r="UK159" s="233"/>
      <c r="UL159" s="233"/>
      <c r="UM159" s="233"/>
      <c r="UN159" s="233"/>
      <c r="UO159" s="233"/>
      <c r="UP159" s="233"/>
      <c r="UQ159" s="233"/>
      <c r="UR159" s="233"/>
      <c r="US159" s="233"/>
      <c r="UT159" s="233"/>
      <c r="UU159" s="233"/>
      <c r="UV159" s="233"/>
      <c r="UW159" s="233"/>
      <c r="UX159" s="233"/>
      <c r="UY159" s="233"/>
      <c r="UZ159" s="233"/>
      <c r="VA159" s="233"/>
      <c r="VB159" s="233"/>
      <c r="VC159" s="233"/>
      <c r="VD159" s="233"/>
      <c r="VE159" s="233"/>
      <c r="VF159" s="233"/>
      <c r="VG159" s="233"/>
      <c r="VH159" s="233"/>
      <c r="VI159" s="233"/>
      <c r="VJ159" s="233"/>
      <c r="VK159" s="233"/>
      <c r="VL159" s="233"/>
      <c r="VM159" s="233"/>
      <c r="VN159" s="233"/>
      <c r="VO159" s="233"/>
      <c r="VP159" s="233"/>
      <c r="VQ159" s="233"/>
      <c r="VR159" s="233"/>
      <c r="VS159" s="233"/>
      <c r="VT159" s="233"/>
      <c r="VU159" s="233"/>
      <c r="VV159" s="233"/>
      <c r="VW159" s="233"/>
      <c r="VX159" s="233"/>
      <c r="VY159" s="233"/>
      <c r="VZ159" s="233"/>
      <c r="WA159" s="233"/>
      <c r="WB159" s="233"/>
      <c r="WC159" s="233"/>
      <c r="WD159" s="233"/>
      <c r="WE159" s="233"/>
      <c r="WF159" s="233"/>
      <c r="WG159" s="233"/>
      <c r="WH159" s="233"/>
      <c r="WI159" s="233"/>
      <c r="WJ159" s="233"/>
      <c r="WK159" s="233"/>
      <c r="WL159" s="233"/>
      <c r="WM159" s="233"/>
      <c r="WN159" s="233"/>
      <c r="WO159" s="233"/>
      <c r="WP159" s="233"/>
      <c r="WQ159" s="233"/>
      <c r="WR159" s="233"/>
      <c r="WS159" s="233"/>
      <c r="WT159" s="233"/>
      <c r="WU159" s="233"/>
      <c r="WV159" s="233"/>
      <c r="WW159" s="233"/>
      <c r="WX159" s="233"/>
      <c r="WY159" s="233"/>
      <c r="WZ159" s="233"/>
      <c r="XA159" s="233"/>
      <c r="XB159" s="233"/>
      <c r="XC159" s="233"/>
      <c r="XD159" s="233"/>
      <c r="XE159" s="233"/>
      <c r="XF159" s="233"/>
      <c r="XG159" s="233"/>
      <c r="XH159" s="233"/>
      <c r="XI159" s="233"/>
      <c r="XJ159" s="233"/>
      <c r="XK159" s="233"/>
      <c r="XL159" s="233"/>
      <c r="XM159" s="233"/>
      <c r="XN159" s="233"/>
      <c r="XO159" s="233"/>
      <c r="XP159" s="233"/>
      <c r="XQ159" s="233"/>
      <c r="XR159" s="233"/>
      <c r="XS159" s="233"/>
      <c r="XT159" s="233"/>
      <c r="XU159" s="233"/>
      <c r="XV159" s="233"/>
      <c r="XW159" s="233"/>
      <c r="XX159" s="233"/>
      <c r="XY159" s="233"/>
      <c r="XZ159" s="233"/>
      <c r="YA159" s="233"/>
      <c r="YB159" s="233"/>
      <c r="YC159" s="233"/>
      <c r="YD159" s="233"/>
      <c r="YE159" s="233"/>
      <c r="YF159" s="233"/>
      <c r="YG159" s="233"/>
      <c r="YH159" s="233"/>
      <c r="YI159" s="233"/>
      <c r="YJ159" s="233"/>
      <c r="YK159" s="233"/>
      <c r="YL159" s="233"/>
      <c r="YM159" s="233"/>
      <c r="YN159" s="233"/>
      <c r="YO159" s="233"/>
      <c r="YP159" s="233"/>
      <c r="YQ159" s="233"/>
      <c r="YR159" s="233"/>
      <c r="YS159" s="233"/>
      <c r="YT159" s="233"/>
      <c r="YU159" s="233"/>
      <c r="YV159" s="233"/>
      <c r="YW159" s="233"/>
      <c r="YX159" s="233"/>
      <c r="YY159" s="233"/>
      <c r="YZ159" s="233"/>
      <c r="ZA159" s="233"/>
      <c r="ZB159" s="233"/>
      <c r="ZC159" s="233"/>
      <c r="ZD159" s="233"/>
      <c r="ZE159" s="233"/>
      <c r="ZF159" s="233"/>
      <c r="ZG159" s="233"/>
      <c r="ZH159" s="233"/>
      <c r="ZI159" s="233"/>
      <c r="ZJ159" s="233"/>
      <c r="ZK159" s="233"/>
      <c r="ZL159" s="233"/>
      <c r="ZM159" s="233"/>
      <c r="ZN159" s="233"/>
      <c r="ZO159" s="233"/>
      <c r="ZP159" s="233"/>
      <c r="ZQ159" s="233"/>
      <c r="ZR159" s="233"/>
      <c r="ZS159" s="233"/>
      <c r="ZT159" s="233"/>
      <c r="ZU159" s="233"/>
      <c r="ZV159" s="233"/>
      <c r="ZW159" s="233"/>
      <c r="ZX159" s="233"/>
      <c r="ZY159" s="233"/>
      <c r="ZZ159" s="233"/>
      <c r="AAA159" s="233"/>
      <c r="AAB159" s="233"/>
      <c r="AAC159" s="233"/>
      <c r="AAD159" s="233"/>
      <c r="AAE159" s="233"/>
      <c r="AAF159" s="233"/>
      <c r="AAG159" s="233"/>
      <c r="AAH159" s="233"/>
      <c r="AAI159" s="233"/>
      <c r="AAJ159" s="233"/>
      <c r="AAK159" s="233"/>
      <c r="AAL159" s="233"/>
      <c r="AAM159" s="233"/>
      <c r="AAN159" s="233"/>
      <c r="AAO159" s="233"/>
      <c r="AAP159" s="233"/>
      <c r="AAQ159" s="233"/>
      <c r="AAR159" s="233"/>
      <c r="AAS159" s="233"/>
      <c r="AAT159" s="233"/>
      <c r="AAU159" s="233"/>
      <c r="AAV159" s="233"/>
      <c r="AAW159" s="233"/>
      <c r="AAX159" s="233"/>
      <c r="AAY159" s="233"/>
      <c r="AAZ159" s="233"/>
      <c r="ABA159" s="233"/>
      <c r="ABB159" s="233"/>
      <c r="ABC159" s="233"/>
      <c r="ABD159" s="233"/>
      <c r="ABE159" s="233"/>
      <c r="ABF159" s="233"/>
      <c r="ABG159" s="233"/>
      <c r="ABH159" s="233"/>
      <c r="ABI159" s="233"/>
      <c r="ABJ159" s="233"/>
      <c r="ABK159" s="233"/>
      <c r="ABL159" s="233"/>
      <c r="ABM159" s="233"/>
      <c r="ABN159" s="233"/>
      <c r="ABO159" s="233"/>
      <c r="ABP159" s="233"/>
      <c r="ABQ159" s="233"/>
      <c r="ABR159" s="233"/>
      <c r="ABS159" s="233"/>
      <c r="ABT159" s="233"/>
      <c r="ABU159" s="233"/>
      <c r="ABV159" s="233"/>
      <c r="ABW159" s="233"/>
      <c r="ABX159" s="233"/>
      <c r="ABY159" s="233"/>
      <c r="ABZ159" s="233"/>
      <c r="ACA159" s="233"/>
      <c r="ACB159" s="233"/>
      <c r="ACC159" s="233"/>
      <c r="ACD159" s="233"/>
      <c r="ACE159" s="233"/>
      <c r="ACF159" s="233"/>
      <c r="ACG159" s="233"/>
      <c r="ACH159" s="233"/>
      <c r="ACI159" s="233"/>
      <c r="ACJ159" s="233"/>
      <c r="ACK159" s="233"/>
      <c r="ACL159" s="233"/>
      <c r="ACM159" s="233"/>
      <c r="ACN159" s="233"/>
      <c r="ACO159" s="233"/>
      <c r="ACP159" s="233"/>
      <c r="ACQ159" s="233"/>
      <c r="ACR159" s="233"/>
      <c r="ACS159" s="233"/>
      <c r="ACT159" s="233"/>
      <c r="ACU159" s="233"/>
      <c r="ACV159" s="233"/>
      <c r="ACW159" s="233"/>
      <c r="ACX159" s="233"/>
      <c r="ACY159" s="233"/>
      <c r="ACZ159" s="233"/>
      <c r="ADA159" s="233"/>
      <c r="ADB159" s="233"/>
      <c r="ADC159" s="233"/>
      <c r="ADD159" s="233"/>
      <c r="ADE159" s="233"/>
      <c r="ADF159" s="233"/>
      <c r="ADG159" s="233"/>
      <c r="ADH159" s="233"/>
      <c r="ADI159" s="233"/>
      <c r="ADJ159" s="233"/>
      <c r="ADK159" s="233"/>
      <c r="ADL159" s="233"/>
      <c r="ADM159" s="233"/>
      <c r="ADN159" s="233"/>
      <c r="ADO159" s="233"/>
      <c r="ADP159" s="233"/>
      <c r="ADQ159" s="233"/>
      <c r="ADR159" s="233"/>
      <c r="ADS159" s="233"/>
      <c r="ADT159" s="233"/>
      <c r="ADU159" s="233"/>
      <c r="ADV159" s="233"/>
      <c r="ADW159" s="233"/>
      <c r="ADX159" s="233"/>
      <c r="ADY159" s="233"/>
      <c r="ADZ159" s="233"/>
      <c r="AEA159" s="233"/>
      <c r="AEB159" s="233"/>
      <c r="AEC159" s="233"/>
      <c r="AED159" s="233"/>
      <c r="AEE159" s="233"/>
      <c r="AEF159" s="233"/>
      <c r="AEG159" s="233"/>
      <c r="AEH159" s="233"/>
      <c r="AEI159" s="233"/>
      <c r="AEJ159" s="233"/>
      <c r="AEK159" s="233"/>
      <c r="AEL159" s="233"/>
      <c r="AEM159" s="233"/>
      <c r="AEN159" s="233"/>
      <c r="AEO159" s="233"/>
      <c r="AEP159" s="233"/>
      <c r="AEQ159" s="233"/>
      <c r="AER159" s="233"/>
      <c r="AES159" s="233"/>
      <c r="AET159" s="233"/>
      <c r="AEU159" s="233"/>
      <c r="AEV159" s="233"/>
      <c r="AEW159" s="233"/>
      <c r="AEX159" s="233"/>
      <c r="AEY159" s="233"/>
      <c r="AEZ159" s="233"/>
      <c r="AFA159" s="233"/>
      <c r="AFB159" s="233"/>
      <c r="AFC159" s="233"/>
      <c r="AFD159" s="233"/>
      <c r="AFE159" s="233"/>
      <c r="AFF159" s="233"/>
      <c r="AFG159" s="233"/>
      <c r="AFH159" s="233"/>
      <c r="AFI159" s="233"/>
      <c r="AFJ159" s="233"/>
      <c r="AFK159" s="233"/>
      <c r="AFL159" s="233"/>
      <c r="AFM159" s="233"/>
      <c r="AFN159" s="233"/>
      <c r="AFO159" s="233"/>
      <c r="AFP159" s="233"/>
      <c r="AFQ159" s="233"/>
      <c r="AFR159" s="233"/>
      <c r="AFS159" s="233"/>
      <c r="AFT159" s="233"/>
      <c r="AFU159" s="233"/>
      <c r="AFV159" s="233"/>
      <c r="AFW159" s="233"/>
      <c r="AFX159" s="233"/>
      <c r="AFY159" s="233"/>
      <c r="AFZ159" s="233"/>
      <c r="AGA159" s="233"/>
      <c r="AGB159" s="233"/>
      <c r="AGC159" s="233"/>
      <c r="AGD159" s="233"/>
      <c r="AGE159" s="233"/>
      <c r="AGF159" s="233"/>
      <c r="AGG159" s="233"/>
      <c r="AGH159" s="233"/>
      <c r="AGI159" s="233"/>
      <c r="AGJ159" s="233"/>
      <c r="AGK159" s="233"/>
      <c r="AGL159" s="233"/>
      <c r="AGM159" s="233"/>
      <c r="AGN159" s="233"/>
      <c r="AGO159" s="233"/>
      <c r="AGP159" s="233"/>
      <c r="AGQ159" s="233"/>
      <c r="AGR159" s="233"/>
      <c r="AGS159" s="233"/>
      <c r="AGT159" s="233"/>
      <c r="AGU159" s="233"/>
      <c r="AGV159" s="233"/>
      <c r="AGW159" s="233"/>
      <c r="AGX159" s="233"/>
      <c r="AGY159" s="233"/>
      <c r="AGZ159" s="233"/>
      <c r="AHA159" s="233"/>
      <c r="AHB159" s="233"/>
      <c r="AHC159" s="233"/>
      <c r="AHD159" s="233"/>
      <c r="AHE159" s="233"/>
      <c r="AHF159" s="233"/>
      <c r="AHG159" s="233"/>
      <c r="AHH159" s="233"/>
      <c r="AHI159" s="233"/>
      <c r="AHJ159" s="233"/>
      <c r="AHK159" s="233"/>
      <c r="AHL159" s="233"/>
      <c r="AHM159" s="233"/>
      <c r="AHN159" s="233"/>
      <c r="AHO159" s="233"/>
      <c r="AHP159" s="233"/>
      <c r="AHQ159" s="233"/>
      <c r="AHR159" s="233"/>
      <c r="AHS159" s="233"/>
      <c r="AHT159" s="233"/>
      <c r="AHU159" s="233"/>
      <c r="AHV159" s="233"/>
      <c r="AHW159" s="233"/>
      <c r="AHX159" s="233"/>
      <c r="AHY159" s="233"/>
      <c r="AHZ159" s="233"/>
      <c r="AIA159" s="233"/>
      <c r="AIB159" s="233"/>
      <c r="AIC159" s="233"/>
      <c r="AID159" s="233"/>
      <c r="AIE159" s="233"/>
      <c r="AIF159" s="233"/>
      <c r="AIG159" s="233"/>
      <c r="AIH159" s="233"/>
      <c r="AII159" s="233"/>
      <c r="AIJ159" s="233"/>
      <c r="AIK159" s="233"/>
      <c r="AIL159" s="233"/>
      <c r="AIM159" s="233"/>
      <c r="AIN159" s="233"/>
      <c r="AIO159" s="233"/>
      <c r="AIP159" s="233"/>
      <c r="AIQ159" s="233"/>
      <c r="AIR159" s="233"/>
      <c r="AIS159" s="233"/>
      <c r="AIT159" s="233"/>
      <c r="AIU159" s="233"/>
      <c r="AIV159" s="233"/>
      <c r="AIW159" s="233"/>
      <c r="AIX159" s="233"/>
      <c r="AIY159" s="233"/>
      <c r="AIZ159" s="233"/>
      <c r="AJA159" s="233"/>
      <c r="AJB159" s="233"/>
      <c r="AJC159" s="233"/>
      <c r="AJD159" s="233"/>
      <c r="AJE159" s="233"/>
      <c r="AJF159" s="233"/>
      <c r="AJG159" s="233"/>
      <c r="AJH159" s="233"/>
      <c r="AJI159" s="233"/>
      <c r="AJJ159" s="233"/>
      <c r="AJK159" s="233"/>
      <c r="AJL159" s="233"/>
      <c r="AJM159" s="233"/>
      <c r="AJN159" s="233"/>
      <c r="AJO159" s="233"/>
      <c r="AJP159" s="233"/>
      <c r="AJQ159" s="233"/>
      <c r="AJR159" s="233"/>
      <c r="AJS159" s="233"/>
      <c r="AJT159" s="233"/>
      <c r="AJU159" s="233"/>
      <c r="AJV159" s="233"/>
      <c r="AJW159" s="233"/>
      <c r="AJX159" s="233"/>
      <c r="AJY159" s="233"/>
      <c r="AJZ159" s="233"/>
      <c r="AKA159" s="233"/>
      <c r="AKB159" s="233"/>
      <c r="AKC159" s="233"/>
      <c r="AKD159" s="233"/>
      <c r="AKE159" s="233"/>
      <c r="AKF159" s="233"/>
      <c r="AKG159" s="233"/>
      <c r="AKH159" s="233"/>
      <c r="AKI159" s="233"/>
      <c r="AKJ159" s="233"/>
      <c r="AKK159" s="233"/>
      <c r="AKL159" s="233"/>
      <c r="AKM159" s="233"/>
      <c r="AKN159" s="233"/>
      <c r="AKO159" s="233"/>
      <c r="AKP159" s="233"/>
      <c r="AKQ159" s="233"/>
      <c r="AKR159" s="233"/>
      <c r="AKS159" s="233"/>
      <c r="AKT159" s="233"/>
      <c r="AKU159" s="233"/>
      <c r="AKV159" s="233"/>
      <c r="AKW159" s="233"/>
      <c r="AKX159" s="233"/>
      <c r="AKY159" s="233"/>
      <c r="AKZ159" s="233"/>
      <c r="ALA159" s="233"/>
      <c r="ALB159" s="233"/>
      <c r="ALC159" s="233"/>
      <c r="ALD159" s="233"/>
      <c r="ALE159" s="233"/>
      <c r="ALF159" s="233"/>
      <c r="ALG159" s="233"/>
      <c r="ALH159" s="233"/>
      <c r="ALI159" s="233"/>
      <c r="ALJ159" s="233"/>
      <c r="ALK159" s="233"/>
      <c r="ALL159" s="233"/>
      <c r="ALM159" s="233"/>
      <c r="ALN159" s="233"/>
      <c r="ALO159" s="233"/>
      <c r="ALP159" s="233"/>
      <c r="ALQ159" s="233"/>
      <c r="ALR159" s="233"/>
      <c r="ALS159" s="233"/>
    </row>
    <row r="160" spans="1:1007" x14ac:dyDescent="0.2">
      <c r="A160" s="415">
        <v>3</v>
      </c>
      <c r="B160" s="423" t="s">
        <v>85</v>
      </c>
      <c r="C160" s="424">
        <v>2</v>
      </c>
      <c r="D160" s="425">
        <v>3</v>
      </c>
      <c r="E160" s="767"/>
      <c r="F160" s="347">
        <f t="shared" si="26"/>
        <v>0</v>
      </c>
      <c r="G160" s="360">
        <f t="shared" si="27"/>
        <v>0</v>
      </c>
      <c r="H160" s="360">
        <f t="shared" si="28"/>
        <v>0</v>
      </c>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c r="AM160" s="233"/>
      <c r="AN160" s="233"/>
      <c r="AO160" s="233"/>
      <c r="AP160" s="233"/>
      <c r="AQ160" s="233"/>
      <c r="AR160" s="233"/>
      <c r="AS160" s="233"/>
      <c r="AT160" s="233"/>
      <c r="AU160" s="233"/>
      <c r="AV160" s="233"/>
      <c r="AW160" s="233"/>
      <c r="AX160" s="233"/>
      <c r="AY160" s="233"/>
      <c r="AZ160" s="233"/>
      <c r="BA160" s="233"/>
      <c r="BB160" s="233"/>
      <c r="BC160" s="233"/>
      <c r="BD160" s="233"/>
      <c r="BE160" s="233"/>
      <c r="BF160" s="233"/>
      <c r="BG160" s="233"/>
      <c r="BH160" s="233"/>
      <c r="BI160" s="233"/>
      <c r="BJ160" s="233"/>
      <c r="BK160" s="233"/>
      <c r="BL160" s="233"/>
      <c r="BM160" s="233"/>
      <c r="BN160" s="233"/>
      <c r="BO160" s="233"/>
      <c r="BP160" s="233"/>
      <c r="BQ160" s="233"/>
      <c r="BR160" s="233"/>
      <c r="BS160" s="233"/>
      <c r="BT160" s="233"/>
      <c r="BU160" s="233"/>
      <c r="BV160" s="233"/>
      <c r="BW160" s="233"/>
      <c r="BX160" s="233"/>
      <c r="BY160" s="233"/>
      <c r="BZ160" s="233"/>
      <c r="CA160" s="233"/>
      <c r="CB160" s="233"/>
      <c r="CC160" s="233"/>
      <c r="CD160" s="233"/>
      <c r="CE160" s="233"/>
      <c r="CF160" s="233"/>
      <c r="CG160" s="233"/>
      <c r="CH160" s="233"/>
      <c r="CI160" s="233"/>
      <c r="CJ160" s="233"/>
      <c r="CK160" s="233"/>
      <c r="CL160" s="233"/>
      <c r="CM160" s="233"/>
      <c r="CN160" s="233"/>
      <c r="CO160" s="233"/>
      <c r="CP160" s="233"/>
      <c r="CQ160" s="233"/>
      <c r="CR160" s="233"/>
      <c r="CS160" s="233"/>
      <c r="CT160" s="233"/>
      <c r="CU160" s="233"/>
      <c r="CV160" s="233"/>
      <c r="CW160" s="233"/>
      <c r="CX160" s="233"/>
      <c r="CY160" s="233"/>
      <c r="CZ160" s="233"/>
      <c r="DA160" s="233"/>
      <c r="DB160" s="233"/>
      <c r="DC160" s="233"/>
      <c r="DD160" s="233"/>
      <c r="DE160" s="233"/>
      <c r="DF160" s="233"/>
      <c r="DG160" s="233"/>
      <c r="DH160" s="233"/>
      <c r="DI160" s="233"/>
      <c r="DJ160" s="233"/>
      <c r="DK160" s="233"/>
      <c r="DL160" s="233"/>
      <c r="DM160" s="233"/>
      <c r="DN160" s="233"/>
      <c r="DO160" s="233"/>
      <c r="DP160" s="233"/>
      <c r="DQ160" s="233"/>
      <c r="DR160" s="233"/>
      <c r="DS160" s="233"/>
      <c r="DT160" s="233"/>
      <c r="DU160" s="233"/>
      <c r="DV160" s="233"/>
      <c r="DW160" s="233"/>
      <c r="DX160" s="233"/>
      <c r="DY160" s="233"/>
      <c r="DZ160" s="233"/>
      <c r="EA160" s="233"/>
      <c r="EB160" s="233"/>
      <c r="EC160" s="233"/>
      <c r="ED160" s="233"/>
      <c r="EE160" s="233"/>
      <c r="EF160" s="233"/>
      <c r="EG160" s="233"/>
      <c r="EH160" s="233"/>
      <c r="EI160" s="233"/>
      <c r="EJ160" s="233"/>
      <c r="EK160" s="233"/>
      <c r="EL160" s="233"/>
      <c r="EM160" s="233"/>
      <c r="EN160" s="233"/>
      <c r="EO160" s="233"/>
      <c r="EP160" s="233"/>
      <c r="EQ160" s="233"/>
      <c r="ER160" s="233"/>
      <c r="ES160" s="233"/>
      <c r="ET160" s="233"/>
      <c r="EU160" s="233"/>
      <c r="EV160" s="233"/>
      <c r="EW160" s="233"/>
      <c r="EX160" s="233"/>
      <c r="EY160" s="233"/>
      <c r="EZ160" s="233"/>
      <c r="FA160" s="233"/>
      <c r="FB160" s="233"/>
      <c r="FC160" s="233"/>
      <c r="FD160" s="233"/>
      <c r="FE160" s="233"/>
      <c r="FF160" s="233"/>
      <c r="FG160" s="233"/>
      <c r="FH160" s="233"/>
      <c r="FI160" s="233"/>
      <c r="FJ160" s="233"/>
      <c r="FK160" s="233"/>
      <c r="FL160" s="233"/>
      <c r="FM160" s="233"/>
      <c r="FN160" s="233"/>
      <c r="FO160" s="233"/>
      <c r="FP160" s="233"/>
      <c r="FQ160" s="233"/>
      <c r="FR160" s="233"/>
      <c r="FS160" s="233"/>
      <c r="FT160" s="233"/>
      <c r="FU160" s="233"/>
      <c r="FV160" s="233"/>
      <c r="FW160" s="233"/>
      <c r="FX160" s="233"/>
      <c r="FY160" s="233"/>
      <c r="FZ160" s="233"/>
      <c r="GA160" s="233"/>
      <c r="GB160" s="233"/>
      <c r="GC160" s="233"/>
      <c r="GD160" s="233"/>
      <c r="GE160" s="233"/>
      <c r="GF160" s="233"/>
      <c r="GG160" s="233"/>
      <c r="GH160" s="233"/>
      <c r="GI160" s="233"/>
      <c r="GJ160" s="233"/>
      <c r="GK160" s="233"/>
      <c r="GL160" s="233"/>
      <c r="GM160" s="233"/>
      <c r="GN160" s="233"/>
      <c r="GO160" s="233"/>
      <c r="GP160" s="233"/>
      <c r="GQ160" s="233"/>
      <c r="GR160" s="233"/>
      <c r="GS160" s="233"/>
      <c r="GT160" s="233"/>
      <c r="GU160" s="233"/>
      <c r="GV160" s="233"/>
      <c r="GW160" s="233"/>
      <c r="GX160" s="233"/>
      <c r="GY160" s="233"/>
      <c r="GZ160" s="233"/>
      <c r="HA160" s="233"/>
      <c r="HB160" s="233"/>
      <c r="HC160" s="233"/>
      <c r="HD160" s="233"/>
      <c r="HE160" s="233"/>
      <c r="HF160" s="233"/>
      <c r="HG160" s="233"/>
      <c r="HH160" s="233"/>
      <c r="HI160" s="233"/>
      <c r="HJ160" s="233"/>
      <c r="HK160" s="233"/>
      <c r="HL160" s="233"/>
      <c r="HM160" s="233"/>
      <c r="HN160" s="233"/>
      <c r="HO160" s="233"/>
      <c r="HP160" s="233"/>
      <c r="HQ160" s="233"/>
      <c r="HR160" s="233"/>
      <c r="HS160" s="233"/>
      <c r="HT160" s="233"/>
      <c r="HU160" s="233"/>
      <c r="HV160" s="233"/>
      <c r="HW160" s="233"/>
      <c r="HX160" s="233"/>
      <c r="HY160" s="233"/>
      <c r="HZ160" s="233"/>
      <c r="IA160" s="233"/>
      <c r="IB160" s="233"/>
      <c r="IC160" s="233"/>
      <c r="ID160" s="233"/>
      <c r="IE160" s="233"/>
      <c r="IF160" s="233"/>
      <c r="IG160" s="233"/>
      <c r="IH160" s="233"/>
      <c r="II160" s="233"/>
      <c r="IJ160" s="233"/>
      <c r="IK160" s="233"/>
      <c r="IL160" s="233"/>
      <c r="IM160" s="233"/>
      <c r="IN160" s="233"/>
      <c r="IO160" s="233"/>
      <c r="IP160" s="233"/>
      <c r="IQ160" s="233"/>
      <c r="IR160" s="233"/>
      <c r="IS160" s="233"/>
      <c r="IT160" s="233"/>
      <c r="IU160" s="233"/>
      <c r="IV160" s="233"/>
      <c r="IW160" s="233"/>
      <c r="IX160" s="233"/>
      <c r="IY160" s="233"/>
      <c r="IZ160" s="233"/>
      <c r="JA160" s="233"/>
      <c r="JB160" s="233"/>
      <c r="JC160" s="233"/>
      <c r="JD160" s="233"/>
      <c r="JE160" s="233"/>
      <c r="JF160" s="233"/>
      <c r="JG160" s="233"/>
      <c r="JH160" s="233"/>
      <c r="JI160" s="233"/>
      <c r="JJ160" s="233"/>
      <c r="JK160" s="233"/>
      <c r="JL160" s="233"/>
      <c r="JM160" s="233"/>
      <c r="JN160" s="233"/>
      <c r="JO160" s="233"/>
      <c r="JP160" s="233"/>
      <c r="JQ160" s="233"/>
      <c r="JR160" s="233"/>
      <c r="JS160" s="233"/>
      <c r="JT160" s="233"/>
      <c r="JU160" s="233"/>
      <c r="JV160" s="233"/>
      <c r="JW160" s="233"/>
      <c r="JX160" s="233"/>
      <c r="JY160" s="233"/>
      <c r="JZ160" s="233"/>
      <c r="KA160" s="233"/>
      <c r="KB160" s="233"/>
      <c r="KC160" s="233"/>
      <c r="KD160" s="233"/>
      <c r="KE160" s="233"/>
      <c r="KF160" s="233"/>
      <c r="KG160" s="233"/>
      <c r="KH160" s="233"/>
      <c r="KI160" s="233"/>
      <c r="KJ160" s="233"/>
      <c r="KK160" s="233"/>
      <c r="KL160" s="233"/>
      <c r="KM160" s="233"/>
      <c r="KN160" s="233"/>
      <c r="KO160" s="233"/>
      <c r="KP160" s="233"/>
      <c r="KQ160" s="233"/>
      <c r="KR160" s="233"/>
      <c r="KS160" s="233"/>
      <c r="KT160" s="233"/>
      <c r="KU160" s="233"/>
      <c r="KV160" s="233"/>
      <c r="KW160" s="233"/>
      <c r="KX160" s="233"/>
      <c r="KY160" s="233"/>
      <c r="KZ160" s="233"/>
      <c r="LA160" s="233"/>
      <c r="LB160" s="233"/>
      <c r="LC160" s="233"/>
      <c r="LD160" s="233"/>
      <c r="LE160" s="233"/>
      <c r="LF160" s="233"/>
      <c r="LG160" s="233"/>
      <c r="LH160" s="233"/>
      <c r="LI160" s="233"/>
      <c r="LJ160" s="233"/>
      <c r="LK160" s="233"/>
      <c r="LL160" s="233"/>
      <c r="LM160" s="233"/>
      <c r="LN160" s="233"/>
      <c r="LO160" s="233"/>
      <c r="LP160" s="233"/>
      <c r="LQ160" s="233"/>
      <c r="LR160" s="233"/>
      <c r="LS160" s="233"/>
      <c r="LT160" s="233"/>
      <c r="LU160" s="233"/>
      <c r="LV160" s="233"/>
      <c r="LW160" s="233"/>
      <c r="LX160" s="233"/>
      <c r="LY160" s="233"/>
      <c r="LZ160" s="233"/>
      <c r="MA160" s="233"/>
      <c r="MB160" s="233"/>
      <c r="MC160" s="233"/>
      <c r="MD160" s="233"/>
      <c r="ME160" s="233"/>
      <c r="MF160" s="233"/>
      <c r="MG160" s="233"/>
      <c r="MH160" s="233"/>
      <c r="MI160" s="233"/>
      <c r="MJ160" s="233"/>
      <c r="MK160" s="233"/>
      <c r="ML160" s="233"/>
      <c r="MM160" s="233"/>
      <c r="MN160" s="233"/>
      <c r="MO160" s="233"/>
      <c r="MP160" s="233"/>
      <c r="MQ160" s="233"/>
      <c r="MR160" s="233"/>
      <c r="MS160" s="233"/>
      <c r="MT160" s="233"/>
      <c r="MU160" s="233"/>
      <c r="MV160" s="233"/>
      <c r="MW160" s="233"/>
      <c r="MX160" s="233"/>
      <c r="MY160" s="233"/>
      <c r="MZ160" s="233"/>
      <c r="NA160" s="233"/>
      <c r="NB160" s="233"/>
      <c r="NC160" s="233"/>
      <c r="ND160" s="233"/>
      <c r="NE160" s="233"/>
      <c r="NF160" s="233"/>
      <c r="NG160" s="233"/>
      <c r="NH160" s="233"/>
      <c r="NI160" s="233"/>
      <c r="NJ160" s="233"/>
      <c r="NK160" s="233"/>
      <c r="NL160" s="233"/>
      <c r="NM160" s="233"/>
      <c r="NN160" s="233"/>
      <c r="NO160" s="233"/>
      <c r="NP160" s="233"/>
      <c r="NQ160" s="233"/>
      <c r="NR160" s="233"/>
      <c r="NS160" s="233"/>
      <c r="NT160" s="233"/>
      <c r="NU160" s="233"/>
      <c r="NV160" s="233"/>
      <c r="NW160" s="233"/>
      <c r="NX160" s="233"/>
      <c r="NY160" s="233"/>
      <c r="NZ160" s="233"/>
      <c r="OA160" s="233"/>
      <c r="OB160" s="233"/>
      <c r="OC160" s="233"/>
      <c r="OD160" s="233"/>
      <c r="OE160" s="233"/>
      <c r="OF160" s="233"/>
      <c r="OG160" s="233"/>
      <c r="OH160" s="233"/>
      <c r="OI160" s="233"/>
      <c r="OJ160" s="233"/>
      <c r="OK160" s="233"/>
      <c r="OL160" s="233"/>
      <c r="OM160" s="233"/>
      <c r="ON160" s="233"/>
      <c r="OO160" s="233"/>
      <c r="OP160" s="233"/>
      <c r="OQ160" s="233"/>
      <c r="OR160" s="233"/>
      <c r="OS160" s="233"/>
      <c r="OT160" s="233"/>
      <c r="OU160" s="233"/>
      <c r="OV160" s="233"/>
      <c r="OW160" s="233"/>
      <c r="OX160" s="233"/>
      <c r="OY160" s="233"/>
      <c r="OZ160" s="233"/>
      <c r="PA160" s="233"/>
      <c r="PB160" s="233"/>
      <c r="PC160" s="233"/>
      <c r="PD160" s="233"/>
      <c r="PE160" s="233"/>
      <c r="PF160" s="233"/>
      <c r="PG160" s="233"/>
      <c r="PH160" s="233"/>
      <c r="PI160" s="233"/>
      <c r="PJ160" s="233"/>
      <c r="PK160" s="233"/>
      <c r="PL160" s="233"/>
      <c r="PM160" s="233"/>
      <c r="PN160" s="233"/>
      <c r="PO160" s="233"/>
      <c r="PP160" s="233"/>
      <c r="PQ160" s="233"/>
      <c r="PR160" s="233"/>
      <c r="PS160" s="233"/>
      <c r="PT160" s="233"/>
      <c r="PU160" s="233"/>
      <c r="PV160" s="233"/>
      <c r="PW160" s="233"/>
      <c r="PX160" s="233"/>
      <c r="PY160" s="233"/>
      <c r="PZ160" s="233"/>
      <c r="QA160" s="233"/>
      <c r="QB160" s="233"/>
      <c r="QC160" s="233"/>
      <c r="QD160" s="233"/>
      <c r="QE160" s="233"/>
      <c r="QF160" s="233"/>
      <c r="QG160" s="233"/>
      <c r="QH160" s="233"/>
      <c r="QI160" s="233"/>
      <c r="QJ160" s="233"/>
      <c r="QK160" s="233"/>
      <c r="QL160" s="233"/>
      <c r="QM160" s="233"/>
      <c r="QN160" s="233"/>
      <c r="QO160" s="233"/>
      <c r="QP160" s="233"/>
      <c r="QQ160" s="233"/>
      <c r="QR160" s="233"/>
      <c r="QS160" s="233"/>
      <c r="QT160" s="233"/>
      <c r="QU160" s="233"/>
      <c r="QV160" s="233"/>
      <c r="QW160" s="233"/>
      <c r="QX160" s="233"/>
      <c r="QY160" s="233"/>
      <c r="QZ160" s="233"/>
      <c r="RA160" s="233"/>
      <c r="RB160" s="233"/>
      <c r="RC160" s="233"/>
      <c r="RD160" s="233"/>
      <c r="RE160" s="233"/>
      <c r="RF160" s="233"/>
      <c r="RG160" s="233"/>
      <c r="RH160" s="233"/>
      <c r="RI160" s="233"/>
      <c r="RJ160" s="233"/>
      <c r="RK160" s="233"/>
      <c r="RL160" s="233"/>
      <c r="RM160" s="233"/>
      <c r="RN160" s="233"/>
      <c r="RO160" s="233"/>
      <c r="RP160" s="233"/>
      <c r="RQ160" s="233"/>
      <c r="RR160" s="233"/>
      <c r="RS160" s="233"/>
      <c r="RT160" s="233"/>
      <c r="RU160" s="233"/>
      <c r="RV160" s="233"/>
      <c r="RW160" s="233"/>
      <c r="RX160" s="233"/>
      <c r="RY160" s="233"/>
      <c r="RZ160" s="233"/>
      <c r="SA160" s="233"/>
      <c r="SB160" s="233"/>
      <c r="SC160" s="233"/>
      <c r="SD160" s="233"/>
      <c r="SE160" s="233"/>
      <c r="SF160" s="233"/>
      <c r="SG160" s="233"/>
      <c r="SH160" s="233"/>
      <c r="SI160" s="233"/>
      <c r="SJ160" s="233"/>
      <c r="SK160" s="233"/>
      <c r="SL160" s="233"/>
      <c r="SM160" s="233"/>
      <c r="SN160" s="233"/>
      <c r="SO160" s="233"/>
      <c r="SP160" s="233"/>
      <c r="SQ160" s="233"/>
      <c r="SR160" s="233"/>
      <c r="SS160" s="233"/>
      <c r="ST160" s="233"/>
      <c r="SU160" s="233"/>
      <c r="SV160" s="233"/>
      <c r="SW160" s="233"/>
      <c r="SX160" s="233"/>
      <c r="SY160" s="233"/>
      <c r="SZ160" s="233"/>
      <c r="TA160" s="233"/>
      <c r="TB160" s="233"/>
      <c r="TC160" s="233"/>
      <c r="TD160" s="233"/>
      <c r="TE160" s="233"/>
      <c r="TF160" s="233"/>
      <c r="TG160" s="233"/>
      <c r="TH160" s="233"/>
      <c r="TI160" s="233"/>
      <c r="TJ160" s="233"/>
      <c r="TK160" s="233"/>
      <c r="TL160" s="233"/>
      <c r="TM160" s="233"/>
      <c r="TN160" s="233"/>
      <c r="TO160" s="233"/>
      <c r="TP160" s="233"/>
      <c r="TQ160" s="233"/>
      <c r="TR160" s="233"/>
      <c r="TS160" s="233"/>
      <c r="TT160" s="233"/>
      <c r="TU160" s="233"/>
      <c r="TV160" s="233"/>
      <c r="TW160" s="233"/>
      <c r="TX160" s="233"/>
      <c r="TY160" s="233"/>
      <c r="TZ160" s="233"/>
      <c r="UA160" s="233"/>
      <c r="UB160" s="233"/>
      <c r="UC160" s="233"/>
      <c r="UD160" s="233"/>
      <c r="UE160" s="233"/>
      <c r="UF160" s="233"/>
      <c r="UG160" s="233"/>
      <c r="UH160" s="233"/>
      <c r="UI160" s="233"/>
      <c r="UJ160" s="233"/>
      <c r="UK160" s="233"/>
      <c r="UL160" s="233"/>
      <c r="UM160" s="233"/>
      <c r="UN160" s="233"/>
      <c r="UO160" s="233"/>
      <c r="UP160" s="233"/>
      <c r="UQ160" s="233"/>
      <c r="UR160" s="233"/>
      <c r="US160" s="233"/>
      <c r="UT160" s="233"/>
      <c r="UU160" s="233"/>
      <c r="UV160" s="233"/>
      <c r="UW160" s="233"/>
      <c r="UX160" s="233"/>
      <c r="UY160" s="233"/>
      <c r="UZ160" s="233"/>
      <c r="VA160" s="233"/>
      <c r="VB160" s="233"/>
      <c r="VC160" s="233"/>
      <c r="VD160" s="233"/>
      <c r="VE160" s="233"/>
      <c r="VF160" s="233"/>
      <c r="VG160" s="233"/>
      <c r="VH160" s="233"/>
      <c r="VI160" s="233"/>
      <c r="VJ160" s="233"/>
      <c r="VK160" s="233"/>
      <c r="VL160" s="233"/>
      <c r="VM160" s="233"/>
      <c r="VN160" s="233"/>
      <c r="VO160" s="233"/>
      <c r="VP160" s="233"/>
      <c r="VQ160" s="233"/>
      <c r="VR160" s="233"/>
      <c r="VS160" s="233"/>
      <c r="VT160" s="233"/>
      <c r="VU160" s="233"/>
      <c r="VV160" s="233"/>
      <c r="VW160" s="233"/>
      <c r="VX160" s="233"/>
      <c r="VY160" s="233"/>
      <c r="VZ160" s="233"/>
      <c r="WA160" s="233"/>
      <c r="WB160" s="233"/>
      <c r="WC160" s="233"/>
      <c r="WD160" s="233"/>
      <c r="WE160" s="233"/>
      <c r="WF160" s="233"/>
      <c r="WG160" s="233"/>
      <c r="WH160" s="233"/>
      <c r="WI160" s="233"/>
      <c r="WJ160" s="233"/>
      <c r="WK160" s="233"/>
      <c r="WL160" s="233"/>
      <c r="WM160" s="233"/>
      <c r="WN160" s="233"/>
      <c r="WO160" s="233"/>
      <c r="WP160" s="233"/>
      <c r="WQ160" s="233"/>
      <c r="WR160" s="233"/>
      <c r="WS160" s="233"/>
      <c r="WT160" s="233"/>
      <c r="WU160" s="233"/>
      <c r="WV160" s="233"/>
      <c r="WW160" s="233"/>
      <c r="WX160" s="233"/>
      <c r="WY160" s="233"/>
      <c r="WZ160" s="233"/>
      <c r="XA160" s="233"/>
      <c r="XB160" s="233"/>
      <c r="XC160" s="233"/>
      <c r="XD160" s="233"/>
      <c r="XE160" s="233"/>
      <c r="XF160" s="233"/>
      <c r="XG160" s="233"/>
      <c r="XH160" s="233"/>
      <c r="XI160" s="233"/>
      <c r="XJ160" s="233"/>
      <c r="XK160" s="233"/>
      <c r="XL160" s="233"/>
      <c r="XM160" s="233"/>
      <c r="XN160" s="233"/>
      <c r="XO160" s="233"/>
      <c r="XP160" s="233"/>
      <c r="XQ160" s="233"/>
      <c r="XR160" s="233"/>
      <c r="XS160" s="233"/>
      <c r="XT160" s="233"/>
      <c r="XU160" s="233"/>
      <c r="XV160" s="233"/>
      <c r="XW160" s="233"/>
      <c r="XX160" s="233"/>
      <c r="XY160" s="233"/>
      <c r="XZ160" s="233"/>
      <c r="YA160" s="233"/>
      <c r="YB160" s="233"/>
      <c r="YC160" s="233"/>
      <c r="YD160" s="233"/>
      <c r="YE160" s="233"/>
      <c r="YF160" s="233"/>
      <c r="YG160" s="233"/>
      <c r="YH160" s="233"/>
      <c r="YI160" s="233"/>
      <c r="YJ160" s="233"/>
      <c r="YK160" s="233"/>
      <c r="YL160" s="233"/>
      <c r="YM160" s="233"/>
      <c r="YN160" s="233"/>
      <c r="YO160" s="233"/>
      <c r="YP160" s="233"/>
      <c r="YQ160" s="233"/>
      <c r="YR160" s="233"/>
      <c r="YS160" s="233"/>
      <c r="YT160" s="233"/>
      <c r="YU160" s="233"/>
      <c r="YV160" s="233"/>
      <c r="YW160" s="233"/>
      <c r="YX160" s="233"/>
      <c r="YY160" s="233"/>
      <c r="YZ160" s="233"/>
      <c r="ZA160" s="233"/>
      <c r="ZB160" s="233"/>
      <c r="ZC160" s="233"/>
      <c r="ZD160" s="233"/>
      <c r="ZE160" s="233"/>
      <c r="ZF160" s="233"/>
      <c r="ZG160" s="233"/>
      <c r="ZH160" s="233"/>
      <c r="ZI160" s="233"/>
      <c r="ZJ160" s="233"/>
      <c r="ZK160" s="233"/>
      <c r="ZL160" s="233"/>
      <c r="ZM160" s="233"/>
      <c r="ZN160" s="233"/>
      <c r="ZO160" s="233"/>
      <c r="ZP160" s="233"/>
      <c r="ZQ160" s="233"/>
      <c r="ZR160" s="233"/>
      <c r="ZS160" s="233"/>
      <c r="ZT160" s="233"/>
      <c r="ZU160" s="233"/>
      <c r="ZV160" s="233"/>
      <c r="ZW160" s="233"/>
      <c r="ZX160" s="233"/>
      <c r="ZY160" s="233"/>
      <c r="ZZ160" s="233"/>
      <c r="AAA160" s="233"/>
      <c r="AAB160" s="233"/>
      <c r="AAC160" s="233"/>
      <c r="AAD160" s="233"/>
      <c r="AAE160" s="233"/>
      <c r="AAF160" s="233"/>
      <c r="AAG160" s="233"/>
      <c r="AAH160" s="233"/>
      <c r="AAI160" s="233"/>
      <c r="AAJ160" s="233"/>
      <c r="AAK160" s="233"/>
      <c r="AAL160" s="233"/>
      <c r="AAM160" s="233"/>
      <c r="AAN160" s="233"/>
      <c r="AAO160" s="233"/>
      <c r="AAP160" s="233"/>
      <c r="AAQ160" s="233"/>
      <c r="AAR160" s="233"/>
      <c r="AAS160" s="233"/>
      <c r="AAT160" s="233"/>
      <c r="AAU160" s="233"/>
      <c r="AAV160" s="233"/>
      <c r="AAW160" s="233"/>
      <c r="AAX160" s="233"/>
      <c r="AAY160" s="233"/>
      <c r="AAZ160" s="233"/>
      <c r="ABA160" s="233"/>
      <c r="ABB160" s="233"/>
      <c r="ABC160" s="233"/>
      <c r="ABD160" s="233"/>
      <c r="ABE160" s="233"/>
      <c r="ABF160" s="233"/>
      <c r="ABG160" s="233"/>
      <c r="ABH160" s="233"/>
      <c r="ABI160" s="233"/>
      <c r="ABJ160" s="233"/>
      <c r="ABK160" s="233"/>
      <c r="ABL160" s="233"/>
      <c r="ABM160" s="233"/>
      <c r="ABN160" s="233"/>
      <c r="ABO160" s="233"/>
      <c r="ABP160" s="233"/>
      <c r="ABQ160" s="233"/>
      <c r="ABR160" s="233"/>
      <c r="ABS160" s="233"/>
      <c r="ABT160" s="233"/>
      <c r="ABU160" s="233"/>
      <c r="ABV160" s="233"/>
      <c r="ABW160" s="233"/>
      <c r="ABX160" s="233"/>
      <c r="ABY160" s="233"/>
      <c r="ABZ160" s="233"/>
      <c r="ACA160" s="233"/>
      <c r="ACB160" s="233"/>
      <c r="ACC160" s="233"/>
      <c r="ACD160" s="233"/>
      <c r="ACE160" s="233"/>
      <c r="ACF160" s="233"/>
      <c r="ACG160" s="233"/>
      <c r="ACH160" s="233"/>
      <c r="ACI160" s="233"/>
      <c r="ACJ160" s="233"/>
      <c r="ACK160" s="233"/>
      <c r="ACL160" s="233"/>
      <c r="ACM160" s="233"/>
      <c r="ACN160" s="233"/>
      <c r="ACO160" s="233"/>
      <c r="ACP160" s="233"/>
      <c r="ACQ160" s="233"/>
      <c r="ACR160" s="233"/>
      <c r="ACS160" s="233"/>
      <c r="ACT160" s="233"/>
      <c r="ACU160" s="233"/>
      <c r="ACV160" s="233"/>
      <c r="ACW160" s="233"/>
      <c r="ACX160" s="233"/>
      <c r="ACY160" s="233"/>
      <c r="ACZ160" s="233"/>
      <c r="ADA160" s="233"/>
      <c r="ADB160" s="233"/>
      <c r="ADC160" s="233"/>
      <c r="ADD160" s="233"/>
      <c r="ADE160" s="233"/>
      <c r="ADF160" s="233"/>
      <c r="ADG160" s="233"/>
      <c r="ADH160" s="233"/>
      <c r="ADI160" s="233"/>
      <c r="ADJ160" s="233"/>
      <c r="ADK160" s="233"/>
      <c r="ADL160" s="233"/>
      <c r="ADM160" s="233"/>
      <c r="ADN160" s="233"/>
      <c r="ADO160" s="233"/>
      <c r="ADP160" s="233"/>
      <c r="ADQ160" s="233"/>
      <c r="ADR160" s="233"/>
      <c r="ADS160" s="233"/>
      <c r="ADT160" s="233"/>
      <c r="ADU160" s="233"/>
      <c r="ADV160" s="233"/>
      <c r="ADW160" s="233"/>
      <c r="ADX160" s="233"/>
      <c r="ADY160" s="233"/>
      <c r="ADZ160" s="233"/>
      <c r="AEA160" s="233"/>
      <c r="AEB160" s="233"/>
      <c r="AEC160" s="233"/>
      <c r="AED160" s="233"/>
      <c r="AEE160" s="233"/>
      <c r="AEF160" s="233"/>
      <c r="AEG160" s="233"/>
      <c r="AEH160" s="233"/>
      <c r="AEI160" s="233"/>
      <c r="AEJ160" s="233"/>
      <c r="AEK160" s="233"/>
      <c r="AEL160" s="233"/>
      <c r="AEM160" s="233"/>
      <c r="AEN160" s="233"/>
      <c r="AEO160" s="233"/>
      <c r="AEP160" s="233"/>
      <c r="AEQ160" s="233"/>
      <c r="AER160" s="233"/>
      <c r="AES160" s="233"/>
      <c r="AET160" s="233"/>
      <c r="AEU160" s="233"/>
      <c r="AEV160" s="233"/>
      <c r="AEW160" s="233"/>
      <c r="AEX160" s="233"/>
      <c r="AEY160" s="233"/>
      <c r="AEZ160" s="233"/>
      <c r="AFA160" s="233"/>
      <c r="AFB160" s="233"/>
      <c r="AFC160" s="233"/>
      <c r="AFD160" s="233"/>
      <c r="AFE160" s="233"/>
      <c r="AFF160" s="233"/>
      <c r="AFG160" s="233"/>
      <c r="AFH160" s="233"/>
      <c r="AFI160" s="233"/>
      <c r="AFJ160" s="233"/>
      <c r="AFK160" s="233"/>
      <c r="AFL160" s="233"/>
      <c r="AFM160" s="233"/>
      <c r="AFN160" s="233"/>
      <c r="AFO160" s="233"/>
      <c r="AFP160" s="233"/>
      <c r="AFQ160" s="233"/>
      <c r="AFR160" s="233"/>
      <c r="AFS160" s="233"/>
      <c r="AFT160" s="233"/>
      <c r="AFU160" s="233"/>
      <c r="AFV160" s="233"/>
      <c r="AFW160" s="233"/>
      <c r="AFX160" s="233"/>
      <c r="AFY160" s="233"/>
      <c r="AFZ160" s="233"/>
      <c r="AGA160" s="233"/>
      <c r="AGB160" s="233"/>
      <c r="AGC160" s="233"/>
      <c r="AGD160" s="233"/>
      <c r="AGE160" s="233"/>
      <c r="AGF160" s="233"/>
      <c r="AGG160" s="233"/>
      <c r="AGH160" s="233"/>
      <c r="AGI160" s="233"/>
      <c r="AGJ160" s="233"/>
      <c r="AGK160" s="233"/>
      <c r="AGL160" s="233"/>
      <c r="AGM160" s="233"/>
      <c r="AGN160" s="233"/>
      <c r="AGO160" s="233"/>
      <c r="AGP160" s="233"/>
      <c r="AGQ160" s="233"/>
      <c r="AGR160" s="233"/>
      <c r="AGS160" s="233"/>
      <c r="AGT160" s="233"/>
      <c r="AGU160" s="233"/>
      <c r="AGV160" s="233"/>
      <c r="AGW160" s="233"/>
      <c r="AGX160" s="233"/>
      <c r="AGY160" s="233"/>
      <c r="AGZ160" s="233"/>
      <c r="AHA160" s="233"/>
      <c r="AHB160" s="233"/>
      <c r="AHC160" s="233"/>
      <c r="AHD160" s="233"/>
      <c r="AHE160" s="233"/>
      <c r="AHF160" s="233"/>
      <c r="AHG160" s="233"/>
      <c r="AHH160" s="233"/>
      <c r="AHI160" s="233"/>
      <c r="AHJ160" s="233"/>
      <c r="AHK160" s="233"/>
      <c r="AHL160" s="233"/>
      <c r="AHM160" s="233"/>
      <c r="AHN160" s="233"/>
      <c r="AHO160" s="233"/>
      <c r="AHP160" s="233"/>
      <c r="AHQ160" s="233"/>
      <c r="AHR160" s="233"/>
      <c r="AHS160" s="233"/>
      <c r="AHT160" s="233"/>
      <c r="AHU160" s="233"/>
      <c r="AHV160" s="233"/>
      <c r="AHW160" s="233"/>
      <c r="AHX160" s="233"/>
      <c r="AHY160" s="233"/>
      <c r="AHZ160" s="233"/>
      <c r="AIA160" s="233"/>
      <c r="AIB160" s="233"/>
      <c r="AIC160" s="233"/>
      <c r="AID160" s="233"/>
      <c r="AIE160" s="233"/>
      <c r="AIF160" s="233"/>
      <c r="AIG160" s="233"/>
      <c r="AIH160" s="233"/>
      <c r="AII160" s="233"/>
      <c r="AIJ160" s="233"/>
      <c r="AIK160" s="233"/>
      <c r="AIL160" s="233"/>
      <c r="AIM160" s="233"/>
      <c r="AIN160" s="233"/>
      <c r="AIO160" s="233"/>
      <c r="AIP160" s="233"/>
      <c r="AIQ160" s="233"/>
      <c r="AIR160" s="233"/>
      <c r="AIS160" s="233"/>
      <c r="AIT160" s="233"/>
      <c r="AIU160" s="233"/>
      <c r="AIV160" s="233"/>
      <c r="AIW160" s="233"/>
      <c r="AIX160" s="233"/>
      <c r="AIY160" s="233"/>
      <c r="AIZ160" s="233"/>
      <c r="AJA160" s="233"/>
      <c r="AJB160" s="233"/>
      <c r="AJC160" s="233"/>
      <c r="AJD160" s="233"/>
      <c r="AJE160" s="233"/>
      <c r="AJF160" s="233"/>
      <c r="AJG160" s="233"/>
      <c r="AJH160" s="233"/>
      <c r="AJI160" s="233"/>
      <c r="AJJ160" s="233"/>
      <c r="AJK160" s="233"/>
      <c r="AJL160" s="233"/>
      <c r="AJM160" s="233"/>
      <c r="AJN160" s="233"/>
      <c r="AJO160" s="233"/>
      <c r="AJP160" s="233"/>
      <c r="AJQ160" s="233"/>
      <c r="AJR160" s="233"/>
      <c r="AJS160" s="233"/>
      <c r="AJT160" s="233"/>
      <c r="AJU160" s="233"/>
      <c r="AJV160" s="233"/>
      <c r="AJW160" s="233"/>
      <c r="AJX160" s="233"/>
      <c r="AJY160" s="233"/>
      <c r="AJZ160" s="233"/>
      <c r="AKA160" s="233"/>
      <c r="AKB160" s="233"/>
      <c r="AKC160" s="233"/>
      <c r="AKD160" s="233"/>
      <c r="AKE160" s="233"/>
      <c r="AKF160" s="233"/>
      <c r="AKG160" s="233"/>
      <c r="AKH160" s="233"/>
      <c r="AKI160" s="233"/>
      <c r="AKJ160" s="233"/>
      <c r="AKK160" s="233"/>
      <c r="AKL160" s="233"/>
      <c r="AKM160" s="233"/>
      <c r="AKN160" s="233"/>
      <c r="AKO160" s="233"/>
      <c r="AKP160" s="233"/>
      <c r="AKQ160" s="233"/>
      <c r="AKR160" s="233"/>
      <c r="AKS160" s="233"/>
      <c r="AKT160" s="233"/>
      <c r="AKU160" s="233"/>
      <c r="AKV160" s="233"/>
      <c r="AKW160" s="233"/>
      <c r="AKX160" s="233"/>
      <c r="AKY160" s="233"/>
      <c r="AKZ160" s="233"/>
      <c r="ALA160" s="233"/>
      <c r="ALB160" s="233"/>
      <c r="ALC160" s="233"/>
      <c r="ALD160" s="233"/>
      <c r="ALE160" s="233"/>
      <c r="ALF160" s="233"/>
      <c r="ALG160" s="233"/>
      <c r="ALH160" s="233"/>
      <c r="ALI160" s="233"/>
      <c r="ALJ160" s="233"/>
      <c r="ALK160" s="233"/>
      <c r="ALL160" s="233"/>
      <c r="ALM160" s="233"/>
      <c r="ALN160" s="233"/>
      <c r="ALO160" s="233"/>
      <c r="ALP160" s="233"/>
      <c r="ALQ160" s="233"/>
      <c r="ALR160" s="233"/>
      <c r="ALS160" s="233"/>
    </row>
    <row r="161" spans="1:1007" x14ac:dyDescent="0.2">
      <c r="A161" s="415">
        <v>4</v>
      </c>
      <c r="B161" s="423" t="s">
        <v>86</v>
      </c>
      <c r="C161" s="424">
        <v>2</v>
      </c>
      <c r="D161" s="425">
        <v>1</v>
      </c>
      <c r="E161" s="767"/>
      <c r="F161" s="347">
        <f t="shared" si="26"/>
        <v>0</v>
      </c>
      <c r="G161" s="360">
        <f t="shared" si="27"/>
        <v>0</v>
      </c>
      <c r="H161" s="360">
        <f t="shared" si="28"/>
        <v>0</v>
      </c>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c r="AM161" s="233"/>
      <c r="AN161" s="233"/>
      <c r="AO161" s="233"/>
      <c r="AP161" s="233"/>
      <c r="AQ161" s="233"/>
      <c r="AR161" s="233"/>
      <c r="AS161" s="233"/>
      <c r="AT161" s="233"/>
      <c r="AU161" s="233"/>
      <c r="AV161" s="233"/>
      <c r="AW161" s="233"/>
      <c r="AX161" s="233"/>
      <c r="AY161" s="233"/>
      <c r="AZ161" s="233"/>
      <c r="BA161" s="233"/>
      <c r="BB161" s="233"/>
      <c r="BC161" s="233"/>
      <c r="BD161" s="233"/>
      <c r="BE161" s="233"/>
      <c r="BF161" s="233"/>
      <c r="BG161" s="233"/>
      <c r="BH161" s="233"/>
      <c r="BI161" s="233"/>
      <c r="BJ161" s="233"/>
      <c r="BK161" s="233"/>
      <c r="BL161" s="233"/>
      <c r="BM161" s="233"/>
      <c r="BN161" s="233"/>
      <c r="BO161" s="233"/>
      <c r="BP161" s="233"/>
      <c r="BQ161" s="233"/>
      <c r="BR161" s="233"/>
      <c r="BS161" s="233"/>
      <c r="BT161" s="233"/>
      <c r="BU161" s="233"/>
      <c r="BV161" s="233"/>
      <c r="BW161" s="233"/>
      <c r="BX161" s="233"/>
      <c r="BY161" s="233"/>
      <c r="BZ161" s="233"/>
      <c r="CA161" s="233"/>
      <c r="CB161" s="233"/>
      <c r="CC161" s="233"/>
      <c r="CD161" s="233"/>
      <c r="CE161" s="233"/>
      <c r="CF161" s="233"/>
      <c r="CG161" s="233"/>
      <c r="CH161" s="233"/>
      <c r="CI161" s="233"/>
      <c r="CJ161" s="233"/>
      <c r="CK161" s="233"/>
      <c r="CL161" s="233"/>
      <c r="CM161" s="233"/>
      <c r="CN161" s="233"/>
      <c r="CO161" s="233"/>
      <c r="CP161" s="233"/>
      <c r="CQ161" s="233"/>
      <c r="CR161" s="233"/>
      <c r="CS161" s="233"/>
      <c r="CT161" s="233"/>
      <c r="CU161" s="233"/>
      <c r="CV161" s="233"/>
      <c r="CW161" s="233"/>
      <c r="CX161" s="233"/>
      <c r="CY161" s="233"/>
      <c r="CZ161" s="233"/>
      <c r="DA161" s="233"/>
      <c r="DB161" s="233"/>
      <c r="DC161" s="233"/>
      <c r="DD161" s="233"/>
      <c r="DE161" s="233"/>
      <c r="DF161" s="233"/>
      <c r="DG161" s="233"/>
      <c r="DH161" s="233"/>
      <c r="DI161" s="233"/>
      <c r="DJ161" s="233"/>
      <c r="DK161" s="233"/>
      <c r="DL161" s="233"/>
      <c r="DM161" s="233"/>
      <c r="DN161" s="233"/>
      <c r="DO161" s="233"/>
      <c r="DP161" s="233"/>
      <c r="DQ161" s="233"/>
      <c r="DR161" s="233"/>
      <c r="DS161" s="233"/>
      <c r="DT161" s="233"/>
      <c r="DU161" s="233"/>
      <c r="DV161" s="233"/>
      <c r="DW161" s="233"/>
      <c r="DX161" s="233"/>
      <c r="DY161" s="233"/>
      <c r="DZ161" s="233"/>
      <c r="EA161" s="233"/>
      <c r="EB161" s="233"/>
      <c r="EC161" s="233"/>
      <c r="ED161" s="233"/>
      <c r="EE161" s="233"/>
      <c r="EF161" s="233"/>
      <c r="EG161" s="233"/>
      <c r="EH161" s="233"/>
      <c r="EI161" s="233"/>
      <c r="EJ161" s="233"/>
      <c r="EK161" s="233"/>
      <c r="EL161" s="233"/>
      <c r="EM161" s="233"/>
      <c r="EN161" s="233"/>
      <c r="EO161" s="233"/>
      <c r="EP161" s="233"/>
      <c r="EQ161" s="233"/>
      <c r="ER161" s="233"/>
      <c r="ES161" s="233"/>
      <c r="ET161" s="233"/>
      <c r="EU161" s="233"/>
      <c r="EV161" s="233"/>
      <c r="EW161" s="233"/>
      <c r="EX161" s="233"/>
      <c r="EY161" s="233"/>
      <c r="EZ161" s="233"/>
      <c r="FA161" s="233"/>
      <c r="FB161" s="233"/>
      <c r="FC161" s="233"/>
      <c r="FD161" s="233"/>
      <c r="FE161" s="233"/>
      <c r="FF161" s="233"/>
      <c r="FG161" s="233"/>
      <c r="FH161" s="233"/>
      <c r="FI161" s="233"/>
      <c r="FJ161" s="233"/>
      <c r="FK161" s="233"/>
      <c r="FL161" s="233"/>
      <c r="FM161" s="233"/>
      <c r="FN161" s="233"/>
      <c r="FO161" s="233"/>
      <c r="FP161" s="233"/>
      <c r="FQ161" s="233"/>
      <c r="FR161" s="233"/>
      <c r="FS161" s="233"/>
      <c r="FT161" s="233"/>
      <c r="FU161" s="233"/>
      <c r="FV161" s="233"/>
      <c r="FW161" s="233"/>
      <c r="FX161" s="233"/>
      <c r="FY161" s="233"/>
      <c r="FZ161" s="233"/>
      <c r="GA161" s="233"/>
      <c r="GB161" s="233"/>
      <c r="GC161" s="233"/>
      <c r="GD161" s="233"/>
      <c r="GE161" s="233"/>
      <c r="GF161" s="233"/>
      <c r="GG161" s="233"/>
      <c r="GH161" s="233"/>
      <c r="GI161" s="233"/>
      <c r="GJ161" s="233"/>
      <c r="GK161" s="233"/>
      <c r="GL161" s="233"/>
      <c r="GM161" s="233"/>
      <c r="GN161" s="233"/>
      <c r="GO161" s="233"/>
      <c r="GP161" s="233"/>
      <c r="GQ161" s="233"/>
      <c r="GR161" s="233"/>
      <c r="GS161" s="233"/>
      <c r="GT161" s="233"/>
      <c r="GU161" s="233"/>
      <c r="GV161" s="233"/>
      <c r="GW161" s="233"/>
      <c r="GX161" s="233"/>
      <c r="GY161" s="233"/>
      <c r="GZ161" s="233"/>
      <c r="HA161" s="233"/>
      <c r="HB161" s="233"/>
      <c r="HC161" s="233"/>
      <c r="HD161" s="233"/>
      <c r="HE161" s="233"/>
      <c r="HF161" s="233"/>
      <c r="HG161" s="233"/>
      <c r="HH161" s="233"/>
      <c r="HI161" s="233"/>
      <c r="HJ161" s="233"/>
      <c r="HK161" s="233"/>
      <c r="HL161" s="233"/>
      <c r="HM161" s="233"/>
      <c r="HN161" s="233"/>
      <c r="HO161" s="233"/>
      <c r="HP161" s="233"/>
      <c r="HQ161" s="233"/>
      <c r="HR161" s="233"/>
      <c r="HS161" s="233"/>
      <c r="HT161" s="233"/>
      <c r="HU161" s="233"/>
      <c r="HV161" s="233"/>
      <c r="HW161" s="233"/>
      <c r="HX161" s="233"/>
      <c r="HY161" s="233"/>
      <c r="HZ161" s="233"/>
      <c r="IA161" s="233"/>
      <c r="IB161" s="233"/>
      <c r="IC161" s="233"/>
      <c r="ID161" s="233"/>
      <c r="IE161" s="233"/>
      <c r="IF161" s="233"/>
      <c r="IG161" s="233"/>
      <c r="IH161" s="233"/>
      <c r="II161" s="233"/>
      <c r="IJ161" s="233"/>
      <c r="IK161" s="233"/>
      <c r="IL161" s="233"/>
      <c r="IM161" s="233"/>
      <c r="IN161" s="233"/>
      <c r="IO161" s="233"/>
      <c r="IP161" s="233"/>
      <c r="IQ161" s="233"/>
      <c r="IR161" s="233"/>
      <c r="IS161" s="233"/>
      <c r="IT161" s="233"/>
      <c r="IU161" s="233"/>
      <c r="IV161" s="233"/>
      <c r="IW161" s="233"/>
      <c r="IX161" s="233"/>
      <c r="IY161" s="233"/>
      <c r="IZ161" s="233"/>
      <c r="JA161" s="233"/>
      <c r="JB161" s="233"/>
      <c r="JC161" s="233"/>
      <c r="JD161" s="233"/>
      <c r="JE161" s="233"/>
      <c r="JF161" s="233"/>
      <c r="JG161" s="233"/>
      <c r="JH161" s="233"/>
      <c r="JI161" s="233"/>
      <c r="JJ161" s="233"/>
      <c r="JK161" s="233"/>
      <c r="JL161" s="233"/>
      <c r="JM161" s="233"/>
      <c r="JN161" s="233"/>
      <c r="JO161" s="233"/>
      <c r="JP161" s="233"/>
      <c r="JQ161" s="233"/>
      <c r="JR161" s="233"/>
      <c r="JS161" s="233"/>
      <c r="JT161" s="233"/>
      <c r="JU161" s="233"/>
      <c r="JV161" s="233"/>
      <c r="JW161" s="233"/>
      <c r="JX161" s="233"/>
      <c r="JY161" s="233"/>
      <c r="JZ161" s="233"/>
      <c r="KA161" s="233"/>
      <c r="KB161" s="233"/>
      <c r="KC161" s="233"/>
      <c r="KD161" s="233"/>
      <c r="KE161" s="233"/>
      <c r="KF161" s="233"/>
      <c r="KG161" s="233"/>
      <c r="KH161" s="233"/>
      <c r="KI161" s="233"/>
      <c r="KJ161" s="233"/>
      <c r="KK161" s="233"/>
      <c r="KL161" s="233"/>
      <c r="KM161" s="233"/>
      <c r="KN161" s="233"/>
      <c r="KO161" s="233"/>
      <c r="KP161" s="233"/>
      <c r="KQ161" s="233"/>
      <c r="KR161" s="233"/>
      <c r="KS161" s="233"/>
      <c r="KT161" s="233"/>
      <c r="KU161" s="233"/>
      <c r="KV161" s="233"/>
      <c r="KW161" s="233"/>
      <c r="KX161" s="233"/>
      <c r="KY161" s="233"/>
      <c r="KZ161" s="233"/>
      <c r="LA161" s="233"/>
      <c r="LB161" s="233"/>
      <c r="LC161" s="233"/>
      <c r="LD161" s="233"/>
      <c r="LE161" s="233"/>
      <c r="LF161" s="233"/>
      <c r="LG161" s="233"/>
      <c r="LH161" s="233"/>
      <c r="LI161" s="233"/>
      <c r="LJ161" s="233"/>
      <c r="LK161" s="233"/>
      <c r="LL161" s="233"/>
      <c r="LM161" s="233"/>
      <c r="LN161" s="233"/>
      <c r="LO161" s="233"/>
      <c r="LP161" s="233"/>
      <c r="LQ161" s="233"/>
      <c r="LR161" s="233"/>
      <c r="LS161" s="233"/>
      <c r="LT161" s="233"/>
      <c r="LU161" s="233"/>
      <c r="LV161" s="233"/>
      <c r="LW161" s="233"/>
      <c r="LX161" s="233"/>
      <c r="LY161" s="233"/>
      <c r="LZ161" s="233"/>
      <c r="MA161" s="233"/>
      <c r="MB161" s="233"/>
      <c r="MC161" s="233"/>
      <c r="MD161" s="233"/>
      <c r="ME161" s="233"/>
      <c r="MF161" s="233"/>
      <c r="MG161" s="233"/>
      <c r="MH161" s="233"/>
      <c r="MI161" s="233"/>
      <c r="MJ161" s="233"/>
      <c r="MK161" s="233"/>
      <c r="ML161" s="233"/>
      <c r="MM161" s="233"/>
      <c r="MN161" s="233"/>
      <c r="MO161" s="233"/>
      <c r="MP161" s="233"/>
      <c r="MQ161" s="233"/>
      <c r="MR161" s="233"/>
      <c r="MS161" s="233"/>
      <c r="MT161" s="233"/>
      <c r="MU161" s="233"/>
      <c r="MV161" s="233"/>
      <c r="MW161" s="233"/>
      <c r="MX161" s="233"/>
      <c r="MY161" s="233"/>
      <c r="MZ161" s="233"/>
      <c r="NA161" s="233"/>
      <c r="NB161" s="233"/>
      <c r="NC161" s="233"/>
      <c r="ND161" s="233"/>
      <c r="NE161" s="233"/>
      <c r="NF161" s="233"/>
      <c r="NG161" s="233"/>
      <c r="NH161" s="233"/>
      <c r="NI161" s="233"/>
      <c r="NJ161" s="233"/>
      <c r="NK161" s="233"/>
      <c r="NL161" s="233"/>
      <c r="NM161" s="233"/>
      <c r="NN161" s="233"/>
      <c r="NO161" s="233"/>
      <c r="NP161" s="233"/>
      <c r="NQ161" s="233"/>
      <c r="NR161" s="233"/>
      <c r="NS161" s="233"/>
      <c r="NT161" s="233"/>
      <c r="NU161" s="233"/>
      <c r="NV161" s="233"/>
      <c r="NW161" s="233"/>
      <c r="NX161" s="233"/>
      <c r="NY161" s="233"/>
      <c r="NZ161" s="233"/>
      <c r="OA161" s="233"/>
      <c r="OB161" s="233"/>
      <c r="OC161" s="233"/>
      <c r="OD161" s="233"/>
      <c r="OE161" s="233"/>
      <c r="OF161" s="233"/>
      <c r="OG161" s="233"/>
      <c r="OH161" s="233"/>
      <c r="OI161" s="233"/>
      <c r="OJ161" s="233"/>
      <c r="OK161" s="233"/>
      <c r="OL161" s="233"/>
      <c r="OM161" s="233"/>
      <c r="ON161" s="233"/>
      <c r="OO161" s="233"/>
      <c r="OP161" s="233"/>
      <c r="OQ161" s="233"/>
      <c r="OR161" s="233"/>
      <c r="OS161" s="233"/>
      <c r="OT161" s="233"/>
      <c r="OU161" s="233"/>
      <c r="OV161" s="233"/>
      <c r="OW161" s="233"/>
      <c r="OX161" s="233"/>
      <c r="OY161" s="233"/>
      <c r="OZ161" s="233"/>
      <c r="PA161" s="233"/>
      <c r="PB161" s="233"/>
      <c r="PC161" s="233"/>
      <c r="PD161" s="233"/>
      <c r="PE161" s="233"/>
      <c r="PF161" s="233"/>
      <c r="PG161" s="233"/>
      <c r="PH161" s="233"/>
      <c r="PI161" s="233"/>
      <c r="PJ161" s="233"/>
      <c r="PK161" s="233"/>
      <c r="PL161" s="233"/>
      <c r="PM161" s="233"/>
      <c r="PN161" s="233"/>
      <c r="PO161" s="233"/>
      <c r="PP161" s="233"/>
      <c r="PQ161" s="233"/>
      <c r="PR161" s="233"/>
      <c r="PS161" s="233"/>
      <c r="PT161" s="233"/>
      <c r="PU161" s="233"/>
      <c r="PV161" s="233"/>
      <c r="PW161" s="233"/>
      <c r="PX161" s="233"/>
      <c r="PY161" s="233"/>
      <c r="PZ161" s="233"/>
      <c r="QA161" s="233"/>
      <c r="QB161" s="233"/>
      <c r="QC161" s="233"/>
      <c r="QD161" s="233"/>
      <c r="QE161" s="233"/>
      <c r="QF161" s="233"/>
      <c r="QG161" s="233"/>
      <c r="QH161" s="233"/>
      <c r="QI161" s="233"/>
      <c r="QJ161" s="233"/>
      <c r="QK161" s="233"/>
      <c r="QL161" s="233"/>
      <c r="QM161" s="233"/>
      <c r="QN161" s="233"/>
      <c r="QO161" s="233"/>
      <c r="QP161" s="233"/>
      <c r="QQ161" s="233"/>
      <c r="QR161" s="233"/>
      <c r="QS161" s="233"/>
      <c r="QT161" s="233"/>
      <c r="QU161" s="233"/>
      <c r="QV161" s="233"/>
      <c r="QW161" s="233"/>
      <c r="QX161" s="233"/>
      <c r="QY161" s="233"/>
      <c r="QZ161" s="233"/>
      <c r="RA161" s="233"/>
      <c r="RB161" s="233"/>
      <c r="RC161" s="233"/>
      <c r="RD161" s="233"/>
      <c r="RE161" s="233"/>
      <c r="RF161" s="233"/>
      <c r="RG161" s="233"/>
      <c r="RH161" s="233"/>
      <c r="RI161" s="233"/>
      <c r="RJ161" s="233"/>
      <c r="RK161" s="233"/>
      <c r="RL161" s="233"/>
      <c r="RM161" s="233"/>
      <c r="RN161" s="233"/>
      <c r="RO161" s="233"/>
      <c r="RP161" s="233"/>
      <c r="RQ161" s="233"/>
      <c r="RR161" s="233"/>
      <c r="RS161" s="233"/>
      <c r="RT161" s="233"/>
      <c r="RU161" s="233"/>
      <c r="RV161" s="233"/>
      <c r="RW161" s="233"/>
      <c r="RX161" s="233"/>
      <c r="RY161" s="233"/>
      <c r="RZ161" s="233"/>
      <c r="SA161" s="233"/>
      <c r="SB161" s="233"/>
      <c r="SC161" s="233"/>
      <c r="SD161" s="233"/>
      <c r="SE161" s="233"/>
      <c r="SF161" s="233"/>
      <c r="SG161" s="233"/>
      <c r="SH161" s="233"/>
      <c r="SI161" s="233"/>
      <c r="SJ161" s="233"/>
      <c r="SK161" s="233"/>
      <c r="SL161" s="233"/>
      <c r="SM161" s="233"/>
      <c r="SN161" s="233"/>
      <c r="SO161" s="233"/>
      <c r="SP161" s="233"/>
      <c r="SQ161" s="233"/>
      <c r="SR161" s="233"/>
      <c r="SS161" s="233"/>
      <c r="ST161" s="233"/>
      <c r="SU161" s="233"/>
      <c r="SV161" s="233"/>
      <c r="SW161" s="233"/>
      <c r="SX161" s="233"/>
      <c r="SY161" s="233"/>
      <c r="SZ161" s="233"/>
      <c r="TA161" s="233"/>
      <c r="TB161" s="233"/>
      <c r="TC161" s="233"/>
      <c r="TD161" s="233"/>
      <c r="TE161" s="233"/>
      <c r="TF161" s="233"/>
      <c r="TG161" s="233"/>
      <c r="TH161" s="233"/>
      <c r="TI161" s="233"/>
      <c r="TJ161" s="233"/>
      <c r="TK161" s="233"/>
      <c r="TL161" s="233"/>
      <c r="TM161" s="233"/>
      <c r="TN161" s="233"/>
      <c r="TO161" s="233"/>
      <c r="TP161" s="233"/>
      <c r="TQ161" s="233"/>
      <c r="TR161" s="233"/>
      <c r="TS161" s="233"/>
      <c r="TT161" s="233"/>
      <c r="TU161" s="233"/>
      <c r="TV161" s="233"/>
      <c r="TW161" s="233"/>
      <c r="TX161" s="233"/>
      <c r="TY161" s="233"/>
      <c r="TZ161" s="233"/>
      <c r="UA161" s="233"/>
      <c r="UB161" s="233"/>
      <c r="UC161" s="233"/>
      <c r="UD161" s="233"/>
      <c r="UE161" s="233"/>
      <c r="UF161" s="233"/>
      <c r="UG161" s="233"/>
      <c r="UH161" s="233"/>
      <c r="UI161" s="233"/>
      <c r="UJ161" s="233"/>
      <c r="UK161" s="233"/>
      <c r="UL161" s="233"/>
      <c r="UM161" s="233"/>
      <c r="UN161" s="233"/>
      <c r="UO161" s="233"/>
      <c r="UP161" s="233"/>
      <c r="UQ161" s="233"/>
      <c r="UR161" s="233"/>
      <c r="US161" s="233"/>
      <c r="UT161" s="233"/>
      <c r="UU161" s="233"/>
      <c r="UV161" s="233"/>
      <c r="UW161" s="233"/>
      <c r="UX161" s="233"/>
      <c r="UY161" s="233"/>
      <c r="UZ161" s="233"/>
      <c r="VA161" s="233"/>
      <c r="VB161" s="233"/>
      <c r="VC161" s="233"/>
      <c r="VD161" s="233"/>
      <c r="VE161" s="233"/>
      <c r="VF161" s="233"/>
      <c r="VG161" s="233"/>
      <c r="VH161" s="233"/>
      <c r="VI161" s="233"/>
      <c r="VJ161" s="233"/>
      <c r="VK161" s="233"/>
      <c r="VL161" s="233"/>
      <c r="VM161" s="233"/>
      <c r="VN161" s="233"/>
      <c r="VO161" s="233"/>
      <c r="VP161" s="233"/>
      <c r="VQ161" s="233"/>
      <c r="VR161" s="233"/>
      <c r="VS161" s="233"/>
      <c r="VT161" s="233"/>
      <c r="VU161" s="233"/>
      <c r="VV161" s="233"/>
      <c r="VW161" s="233"/>
      <c r="VX161" s="233"/>
      <c r="VY161" s="233"/>
      <c r="VZ161" s="233"/>
      <c r="WA161" s="233"/>
      <c r="WB161" s="233"/>
      <c r="WC161" s="233"/>
      <c r="WD161" s="233"/>
      <c r="WE161" s="233"/>
      <c r="WF161" s="233"/>
      <c r="WG161" s="233"/>
      <c r="WH161" s="233"/>
      <c r="WI161" s="233"/>
      <c r="WJ161" s="233"/>
      <c r="WK161" s="233"/>
      <c r="WL161" s="233"/>
      <c r="WM161" s="233"/>
      <c r="WN161" s="233"/>
      <c r="WO161" s="233"/>
      <c r="WP161" s="233"/>
      <c r="WQ161" s="233"/>
      <c r="WR161" s="233"/>
      <c r="WS161" s="233"/>
      <c r="WT161" s="233"/>
      <c r="WU161" s="233"/>
      <c r="WV161" s="233"/>
      <c r="WW161" s="233"/>
      <c r="WX161" s="233"/>
      <c r="WY161" s="233"/>
      <c r="WZ161" s="233"/>
      <c r="XA161" s="233"/>
      <c r="XB161" s="233"/>
      <c r="XC161" s="233"/>
      <c r="XD161" s="233"/>
      <c r="XE161" s="233"/>
      <c r="XF161" s="233"/>
      <c r="XG161" s="233"/>
      <c r="XH161" s="233"/>
      <c r="XI161" s="233"/>
      <c r="XJ161" s="233"/>
      <c r="XK161" s="233"/>
      <c r="XL161" s="233"/>
      <c r="XM161" s="233"/>
      <c r="XN161" s="233"/>
      <c r="XO161" s="233"/>
      <c r="XP161" s="233"/>
      <c r="XQ161" s="233"/>
      <c r="XR161" s="233"/>
      <c r="XS161" s="233"/>
      <c r="XT161" s="233"/>
      <c r="XU161" s="233"/>
      <c r="XV161" s="233"/>
      <c r="XW161" s="233"/>
      <c r="XX161" s="233"/>
      <c r="XY161" s="233"/>
      <c r="XZ161" s="233"/>
      <c r="YA161" s="233"/>
      <c r="YB161" s="233"/>
      <c r="YC161" s="233"/>
      <c r="YD161" s="233"/>
      <c r="YE161" s="233"/>
      <c r="YF161" s="233"/>
      <c r="YG161" s="233"/>
      <c r="YH161" s="233"/>
      <c r="YI161" s="233"/>
      <c r="YJ161" s="233"/>
      <c r="YK161" s="233"/>
      <c r="YL161" s="233"/>
      <c r="YM161" s="233"/>
      <c r="YN161" s="233"/>
      <c r="YO161" s="233"/>
      <c r="YP161" s="233"/>
      <c r="YQ161" s="233"/>
      <c r="YR161" s="233"/>
      <c r="YS161" s="233"/>
      <c r="YT161" s="233"/>
      <c r="YU161" s="233"/>
      <c r="YV161" s="233"/>
      <c r="YW161" s="233"/>
      <c r="YX161" s="233"/>
      <c r="YY161" s="233"/>
      <c r="YZ161" s="233"/>
      <c r="ZA161" s="233"/>
      <c r="ZB161" s="233"/>
      <c r="ZC161" s="233"/>
      <c r="ZD161" s="233"/>
      <c r="ZE161" s="233"/>
      <c r="ZF161" s="233"/>
      <c r="ZG161" s="233"/>
      <c r="ZH161" s="233"/>
      <c r="ZI161" s="233"/>
      <c r="ZJ161" s="233"/>
      <c r="ZK161" s="233"/>
      <c r="ZL161" s="233"/>
      <c r="ZM161" s="233"/>
      <c r="ZN161" s="233"/>
      <c r="ZO161" s="233"/>
      <c r="ZP161" s="233"/>
      <c r="ZQ161" s="233"/>
      <c r="ZR161" s="233"/>
      <c r="ZS161" s="233"/>
      <c r="ZT161" s="233"/>
      <c r="ZU161" s="233"/>
      <c r="ZV161" s="233"/>
      <c r="ZW161" s="233"/>
      <c r="ZX161" s="233"/>
      <c r="ZY161" s="233"/>
      <c r="ZZ161" s="233"/>
      <c r="AAA161" s="233"/>
      <c r="AAB161" s="233"/>
      <c r="AAC161" s="233"/>
      <c r="AAD161" s="233"/>
      <c r="AAE161" s="233"/>
      <c r="AAF161" s="233"/>
      <c r="AAG161" s="233"/>
      <c r="AAH161" s="233"/>
      <c r="AAI161" s="233"/>
      <c r="AAJ161" s="233"/>
      <c r="AAK161" s="233"/>
      <c r="AAL161" s="233"/>
      <c r="AAM161" s="233"/>
      <c r="AAN161" s="233"/>
      <c r="AAO161" s="233"/>
      <c r="AAP161" s="233"/>
      <c r="AAQ161" s="233"/>
      <c r="AAR161" s="233"/>
      <c r="AAS161" s="233"/>
      <c r="AAT161" s="233"/>
      <c r="AAU161" s="233"/>
      <c r="AAV161" s="233"/>
      <c r="AAW161" s="233"/>
      <c r="AAX161" s="233"/>
      <c r="AAY161" s="233"/>
      <c r="AAZ161" s="233"/>
      <c r="ABA161" s="233"/>
      <c r="ABB161" s="233"/>
      <c r="ABC161" s="233"/>
      <c r="ABD161" s="233"/>
      <c r="ABE161" s="233"/>
      <c r="ABF161" s="233"/>
      <c r="ABG161" s="233"/>
      <c r="ABH161" s="233"/>
      <c r="ABI161" s="233"/>
      <c r="ABJ161" s="233"/>
      <c r="ABK161" s="233"/>
      <c r="ABL161" s="233"/>
      <c r="ABM161" s="233"/>
      <c r="ABN161" s="233"/>
      <c r="ABO161" s="233"/>
      <c r="ABP161" s="233"/>
      <c r="ABQ161" s="233"/>
      <c r="ABR161" s="233"/>
      <c r="ABS161" s="233"/>
      <c r="ABT161" s="233"/>
      <c r="ABU161" s="233"/>
      <c r="ABV161" s="233"/>
      <c r="ABW161" s="233"/>
      <c r="ABX161" s="233"/>
      <c r="ABY161" s="233"/>
      <c r="ABZ161" s="233"/>
      <c r="ACA161" s="233"/>
      <c r="ACB161" s="233"/>
      <c r="ACC161" s="233"/>
      <c r="ACD161" s="233"/>
      <c r="ACE161" s="233"/>
      <c r="ACF161" s="233"/>
      <c r="ACG161" s="233"/>
      <c r="ACH161" s="233"/>
      <c r="ACI161" s="233"/>
      <c r="ACJ161" s="233"/>
      <c r="ACK161" s="233"/>
      <c r="ACL161" s="233"/>
      <c r="ACM161" s="233"/>
      <c r="ACN161" s="233"/>
      <c r="ACO161" s="233"/>
      <c r="ACP161" s="233"/>
      <c r="ACQ161" s="233"/>
      <c r="ACR161" s="233"/>
      <c r="ACS161" s="233"/>
      <c r="ACT161" s="233"/>
      <c r="ACU161" s="233"/>
      <c r="ACV161" s="233"/>
      <c r="ACW161" s="233"/>
      <c r="ACX161" s="233"/>
      <c r="ACY161" s="233"/>
      <c r="ACZ161" s="233"/>
      <c r="ADA161" s="233"/>
      <c r="ADB161" s="233"/>
      <c r="ADC161" s="233"/>
      <c r="ADD161" s="233"/>
      <c r="ADE161" s="233"/>
      <c r="ADF161" s="233"/>
      <c r="ADG161" s="233"/>
      <c r="ADH161" s="233"/>
      <c r="ADI161" s="233"/>
      <c r="ADJ161" s="233"/>
      <c r="ADK161" s="233"/>
      <c r="ADL161" s="233"/>
      <c r="ADM161" s="233"/>
      <c r="ADN161" s="233"/>
      <c r="ADO161" s="233"/>
      <c r="ADP161" s="233"/>
      <c r="ADQ161" s="233"/>
      <c r="ADR161" s="233"/>
      <c r="ADS161" s="233"/>
      <c r="ADT161" s="233"/>
      <c r="ADU161" s="233"/>
      <c r="ADV161" s="233"/>
      <c r="ADW161" s="233"/>
      <c r="ADX161" s="233"/>
      <c r="ADY161" s="233"/>
      <c r="ADZ161" s="233"/>
      <c r="AEA161" s="233"/>
      <c r="AEB161" s="233"/>
      <c r="AEC161" s="233"/>
      <c r="AED161" s="233"/>
      <c r="AEE161" s="233"/>
      <c r="AEF161" s="233"/>
      <c r="AEG161" s="233"/>
      <c r="AEH161" s="233"/>
      <c r="AEI161" s="233"/>
      <c r="AEJ161" s="233"/>
      <c r="AEK161" s="233"/>
      <c r="AEL161" s="233"/>
      <c r="AEM161" s="233"/>
      <c r="AEN161" s="233"/>
      <c r="AEO161" s="233"/>
      <c r="AEP161" s="233"/>
      <c r="AEQ161" s="233"/>
      <c r="AER161" s="233"/>
      <c r="AES161" s="233"/>
      <c r="AET161" s="233"/>
      <c r="AEU161" s="233"/>
      <c r="AEV161" s="233"/>
      <c r="AEW161" s="233"/>
      <c r="AEX161" s="233"/>
      <c r="AEY161" s="233"/>
      <c r="AEZ161" s="233"/>
      <c r="AFA161" s="233"/>
      <c r="AFB161" s="233"/>
      <c r="AFC161" s="233"/>
      <c r="AFD161" s="233"/>
      <c r="AFE161" s="233"/>
      <c r="AFF161" s="233"/>
      <c r="AFG161" s="233"/>
      <c r="AFH161" s="233"/>
      <c r="AFI161" s="233"/>
      <c r="AFJ161" s="233"/>
      <c r="AFK161" s="233"/>
      <c r="AFL161" s="233"/>
      <c r="AFM161" s="233"/>
      <c r="AFN161" s="233"/>
      <c r="AFO161" s="233"/>
      <c r="AFP161" s="233"/>
      <c r="AFQ161" s="233"/>
      <c r="AFR161" s="233"/>
      <c r="AFS161" s="233"/>
      <c r="AFT161" s="233"/>
      <c r="AFU161" s="233"/>
      <c r="AFV161" s="233"/>
      <c r="AFW161" s="233"/>
      <c r="AFX161" s="233"/>
      <c r="AFY161" s="233"/>
      <c r="AFZ161" s="233"/>
      <c r="AGA161" s="233"/>
      <c r="AGB161" s="233"/>
      <c r="AGC161" s="233"/>
      <c r="AGD161" s="233"/>
      <c r="AGE161" s="233"/>
      <c r="AGF161" s="233"/>
      <c r="AGG161" s="233"/>
      <c r="AGH161" s="233"/>
      <c r="AGI161" s="233"/>
      <c r="AGJ161" s="233"/>
      <c r="AGK161" s="233"/>
      <c r="AGL161" s="233"/>
      <c r="AGM161" s="233"/>
      <c r="AGN161" s="233"/>
      <c r="AGO161" s="233"/>
      <c r="AGP161" s="233"/>
      <c r="AGQ161" s="233"/>
      <c r="AGR161" s="233"/>
      <c r="AGS161" s="233"/>
      <c r="AGT161" s="233"/>
      <c r="AGU161" s="233"/>
      <c r="AGV161" s="233"/>
      <c r="AGW161" s="233"/>
      <c r="AGX161" s="233"/>
      <c r="AGY161" s="233"/>
      <c r="AGZ161" s="233"/>
      <c r="AHA161" s="233"/>
      <c r="AHB161" s="233"/>
      <c r="AHC161" s="233"/>
      <c r="AHD161" s="233"/>
      <c r="AHE161" s="233"/>
      <c r="AHF161" s="233"/>
      <c r="AHG161" s="233"/>
      <c r="AHH161" s="233"/>
      <c r="AHI161" s="233"/>
      <c r="AHJ161" s="233"/>
      <c r="AHK161" s="233"/>
      <c r="AHL161" s="233"/>
      <c r="AHM161" s="233"/>
      <c r="AHN161" s="233"/>
      <c r="AHO161" s="233"/>
      <c r="AHP161" s="233"/>
      <c r="AHQ161" s="233"/>
      <c r="AHR161" s="233"/>
      <c r="AHS161" s="233"/>
      <c r="AHT161" s="233"/>
      <c r="AHU161" s="233"/>
      <c r="AHV161" s="233"/>
      <c r="AHW161" s="233"/>
      <c r="AHX161" s="233"/>
      <c r="AHY161" s="233"/>
      <c r="AHZ161" s="233"/>
      <c r="AIA161" s="233"/>
      <c r="AIB161" s="233"/>
      <c r="AIC161" s="233"/>
      <c r="AID161" s="233"/>
      <c r="AIE161" s="233"/>
      <c r="AIF161" s="233"/>
      <c r="AIG161" s="233"/>
      <c r="AIH161" s="233"/>
      <c r="AII161" s="233"/>
      <c r="AIJ161" s="233"/>
      <c r="AIK161" s="233"/>
      <c r="AIL161" s="233"/>
      <c r="AIM161" s="233"/>
      <c r="AIN161" s="233"/>
      <c r="AIO161" s="233"/>
      <c r="AIP161" s="233"/>
      <c r="AIQ161" s="233"/>
      <c r="AIR161" s="233"/>
      <c r="AIS161" s="233"/>
      <c r="AIT161" s="233"/>
      <c r="AIU161" s="233"/>
      <c r="AIV161" s="233"/>
      <c r="AIW161" s="233"/>
      <c r="AIX161" s="233"/>
      <c r="AIY161" s="233"/>
      <c r="AIZ161" s="233"/>
      <c r="AJA161" s="233"/>
      <c r="AJB161" s="233"/>
      <c r="AJC161" s="233"/>
      <c r="AJD161" s="233"/>
      <c r="AJE161" s="233"/>
      <c r="AJF161" s="233"/>
      <c r="AJG161" s="233"/>
      <c r="AJH161" s="233"/>
      <c r="AJI161" s="233"/>
      <c r="AJJ161" s="233"/>
      <c r="AJK161" s="233"/>
      <c r="AJL161" s="233"/>
      <c r="AJM161" s="233"/>
      <c r="AJN161" s="233"/>
      <c r="AJO161" s="233"/>
      <c r="AJP161" s="233"/>
      <c r="AJQ161" s="233"/>
      <c r="AJR161" s="233"/>
      <c r="AJS161" s="233"/>
      <c r="AJT161" s="233"/>
      <c r="AJU161" s="233"/>
      <c r="AJV161" s="233"/>
      <c r="AJW161" s="233"/>
      <c r="AJX161" s="233"/>
      <c r="AJY161" s="233"/>
      <c r="AJZ161" s="233"/>
      <c r="AKA161" s="233"/>
      <c r="AKB161" s="233"/>
      <c r="AKC161" s="233"/>
      <c r="AKD161" s="233"/>
      <c r="AKE161" s="233"/>
      <c r="AKF161" s="233"/>
      <c r="AKG161" s="233"/>
      <c r="AKH161" s="233"/>
      <c r="AKI161" s="233"/>
      <c r="AKJ161" s="233"/>
      <c r="AKK161" s="233"/>
      <c r="AKL161" s="233"/>
      <c r="AKM161" s="233"/>
      <c r="AKN161" s="233"/>
      <c r="AKO161" s="233"/>
      <c r="AKP161" s="233"/>
      <c r="AKQ161" s="233"/>
      <c r="AKR161" s="233"/>
      <c r="AKS161" s="233"/>
      <c r="AKT161" s="233"/>
      <c r="AKU161" s="233"/>
      <c r="AKV161" s="233"/>
      <c r="AKW161" s="233"/>
      <c r="AKX161" s="233"/>
      <c r="AKY161" s="233"/>
      <c r="AKZ161" s="233"/>
      <c r="ALA161" s="233"/>
      <c r="ALB161" s="233"/>
      <c r="ALC161" s="233"/>
      <c r="ALD161" s="233"/>
      <c r="ALE161" s="233"/>
      <c r="ALF161" s="233"/>
      <c r="ALG161" s="233"/>
      <c r="ALH161" s="233"/>
      <c r="ALI161" s="233"/>
      <c r="ALJ161" s="233"/>
      <c r="ALK161" s="233"/>
      <c r="ALL161" s="233"/>
      <c r="ALM161" s="233"/>
      <c r="ALN161" s="233"/>
      <c r="ALO161" s="233"/>
      <c r="ALP161" s="233"/>
      <c r="ALQ161" s="233"/>
      <c r="ALR161" s="233"/>
      <c r="ALS161" s="233"/>
    </row>
    <row r="162" spans="1:1007" ht="24" x14ac:dyDescent="0.2">
      <c r="A162" s="415">
        <v>5</v>
      </c>
      <c r="B162" s="423" t="s">
        <v>199</v>
      </c>
      <c r="C162" s="424">
        <v>2</v>
      </c>
      <c r="D162" s="425">
        <v>1</v>
      </c>
      <c r="E162" s="767"/>
      <c r="F162" s="347">
        <f t="shared" si="26"/>
        <v>0</v>
      </c>
      <c r="G162" s="360">
        <f t="shared" si="27"/>
        <v>0</v>
      </c>
      <c r="H162" s="360">
        <f t="shared" si="28"/>
        <v>0</v>
      </c>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c r="AM162" s="233"/>
      <c r="AN162" s="233"/>
      <c r="AO162" s="233"/>
      <c r="AP162" s="233"/>
      <c r="AQ162" s="233"/>
      <c r="AR162" s="233"/>
      <c r="AS162" s="233"/>
      <c r="AT162" s="233"/>
      <c r="AU162" s="233"/>
      <c r="AV162" s="233"/>
      <c r="AW162" s="233"/>
      <c r="AX162" s="233"/>
      <c r="AY162" s="233"/>
      <c r="AZ162" s="233"/>
      <c r="BA162" s="233"/>
      <c r="BB162" s="233"/>
      <c r="BC162" s="233"/>
      <c r="BD162" s="233"/>
      <c r="BE162" s="233"/>
      <c r="BF162" s="233"/>
      <c r="BG162" s="233"/>
      <c r="BH162" s="233"/>
      <c r="BI162" s="233"/>
      <c r="BJ162" s="233"/>
      <c r="BK162" s="233"/>
      <c r="BL162" s="233"/>
      <c r="BM162" s="233"/>
      <c r="BN162" s="233"/>
      <c r="BO162" s="233"/>
      <c r="BP162" s="233"/>
      <c r="BQ162" s="233"/>
      <c r="BR162" s="233"/>
      <c r="BS162" s="233"/>
      <c r="BT162" s="233"/>
      <c r="BU162" s="233"/>
      <c r="BV162" s="233"/>
      <c r="BW162" s="233"/>
      <c r="BX162" s="233"/>
      <c r="BY162" s="233"/>
      <c r="BZ162" s="233"/>
      <c r="CA162" s="233"/>
      <c r="CB162" s="233"/>
      <c r="CC162" s="233"/>
      <c r="CD162" s="233"/>
      <c r="CE162" s="233"/>
      <c r="CF162" s="233"/>
      <c r="CG162" s="233"/>
      <c r="CH162" s="233"/>
      <c r="CI162" s="233"/>
      <c r="CJ162" s="233"/>
      <c r="CK162" s="233"/>
      <c r="CL162" s="233"/>
      <c r="CM162" s="233"/>
      <c r="CN162" s="233"/>
      <c r="CO162" s="233"/>
      <c r="CP162" s="233"/>
      <c r="CQ162" s="233"/>
      <c r="CR162" s="233"/>
      <c r="CS162" s="233"/>
      <c r="CT162" s="233"/>
      <c r="CU162" s="233"/>
      <c r="CV162" s="233"/>
      <c r="CW162" s="233"/>
      <c r="CX162" s="233"/>
      <c r="CY162" s="233"/>
      <c r="CZ162" s="233"/>
      <c r="DA162" s="233"/>
      <c r="DB162" s="233"/>
      <c r="DC162" s="233"/>
      <c r="DD162" s="233"/>
      <c r="DE162" s="233"/>
      <c r="DF162" s="233"/>
      <c r="DG162" s="233"/>
      <c r="DH162" s="233"/>
      <c r="DI162" s="233"/>
      <c r="DJ162" s="233"/>
      <c r="DK162" s="233"/>
      <c r="DL162" s="233"/>
      <c r="DM162" s="233"/>
      <c r="DN162" s="233"/>
      <c r="DO162" s="233"/>
      <c r="DP162" s="233"/>
      <c r="DQ162" s="233"/>
      <c r="DR162" s="233"/>
      <c r="DS162" s="233"/>
      <c r="DT162" s="233"/>
      <c r="DU162" s="233"/>
      <c r="DV162" s="233"/>
      <c r="DW162" s="233"/>
      <c r="DX162" s="233"/>
      <c r="DY162" s="233"/>
      <c r="DZ162" s="233"/>
      <c r="EA162" s="233"/>
      <c r="EB162" s="233"/>
      <c r="EC162" s="233"/>
      <c r="ED162" s="233"/>
      <c r="EE162" s="233"/>
      <c r="EF162" s="233"/>
      <c r="EG162" s="233"/>
      <c r="EH162" s="233"/>
      <c r="EI162" s="233"/>
      <c r="EJ162" s="233"/>
      <c r="EK162" s="233"/>
      <c r="EL162" s="233"/>
      <c r="EM162" s="233"/>
      <c r="EN162" s="233"/>
      <c r="EO162" s="233"/>
      <c r="EP162" s="233"/>
      <c r="EQ162" s="233"/>
      <c r="ER162" s="233"/>
      <c r="ES162" s="233"/>
      <c r="ET162" s="233"/>
      <c r="EU162" s="233"/>
      <c r="EV162" s="233"/>
      <c r="EW162" s="233"/>
      <c r="EX162" s="233"/>
      <c r="EY162" s="233"/>
      <c r="EZ162" s="233"/>
      <c r="FA162" s="233"/>
      <c r="FB162" s="233"/>
      <c r="FC162" s="233"/>
      <c r="FD162" s="233"/>
      <c r="FE162" s="233"/>
      <c r="FF162" s="233"/>
      <c r="FG162" s="233"/>
      <c r="FH162" s="233"/>
      <c r="FI162" s="233"/>
      <c r="FJ162" s="233"/>
      <c r="FK162" s="233"/>
      <c r="FL162" s="233"/>
      <c r="FM162" s="233"/>
      <c r="FN162" s="233"/>
      <c r="FO162" s="233"/>
      <c r="FP162" s="233"/>
      <c r="FQ162" s="233"/>
      <c r="FR162" s="233"/>
      <c r="FS162" s="233"/>
      <c r="FT162" s="233"/>
      <c r="FU162" s="233"/>
      <c r="FV162" s="233"/>
      <c r="FW162" s="233"/>
      <c r="FX162" s="233"/>
      <c r="FY162" s="233"/>
      <c r="FZ162" s="233"/>
      <c r="GA162" s="233"/>
      <c r="GB162" s="233"/>
      <c r="GC162" s="233"/>
      <c r="GD162" s="233"/>
      <c r="GE162" s="233"/>
      <c r="GF162" s="233"/>
      <c r="GG162" s="233"/>
      <c r="GH162" s="233"/>
      <c r="GI162" s="233"/>
      <c r="GJ162" s="233"/>
      <c r="GK162" s="233"/>
      <c r="GL162" s="233"/>
      <c r="GM162" s="233"/>
      <c r="GN162" s="233"/>
      <c r="GO162" s="233"/>
      <c r="GP162" s="233"/>
      <c r="GQ162" s="233"/>
      <c r="GR162" s="233"/>
      <c r="GS162" s="233"/>
      <c r="GT162" s="233"/>
      <c r="GU162" s="233"/>
      <c r="GV162" s="233"/>
      <c r="GW162" s="233"/>
      <c r="GX162" s="233"/>
      <c r="GY162" s="233"/>
      <c r="GZ162" s="233"/>
      <c r="HA162" s="233"/>
      <c r="HB162" s="233"/>
      <c r="HC162" s="233"/>
      <c r="HD162" s="233"/>
      <c r="HE162" s="233"/>
      <c r="HF162" s="233"/>
      <c r="HG162" s="233"/>
      <c r="HH162" s="233"/>
      <c r="HI162" s="233"/>
      <c r="HJ162" s="233"/>
      <c r="HK162" s="233"/>
      <c r="HL162" s="233"/>
      <c r="HM162" s="233"/>
      <c r="HN162" s="233"/>
      <c r="HO162" s="233"/>
      <c r="HP162" s="233"/>
      <c r="HQ162" s="233"/>
      <c r="HR162" s="233"/>
      <c r="HS162" s="233"/>
      <c r="HT162" s="233"/>
      <c r="HU162" s="233"/>
      <c r="HV162" s="233"/>
      <c r="HW162" s="233"/>
      <c r="HX162" s="233"/>
      <c r="HY162" s="233"/>
      <c r="HZ162" s="233"/>
      <c r="IA162" s="233"/>
      <c r="IB162" s="233"/>
      <c r="IC162" s="233"/>
      <c r="ID162" s="233"/>
      <c r="IE162" s="233"/>
      <c r="IF162" s="233"/>
      <c r="IG162" s="233"/>
      <c r="IH162" s="233"/>
      <c r="II162" s="233"/>
      <c r="IJ162" s="233"/>
      <c r="IK162" s="233"/>
      <c r="IL162" s="233"/>
      <c r="IM162" s="233"/>
      <c r="IN162" s="233"/>
      <c r="IO162" s="233"/>
      <c r="IP162" s="233"/>
      <c r="IQ162" s="233"/>
      <c r="IR162" s="233"/>
      <c r="IS162" s="233"/>
      <c r="IT162" s="233"/>
      <c r="IU162" s="233"/>
      <c r="IV162" s="233"/>
      <c r="IW162" s="233"/>
      <c r="IX162" s="233"/>
      <c r="IY162" s="233"/>
      <c r="IZ162" s="233"/>
      <c r="JA162" s="233"/>
      <c r="JB162" s="233"/>
      <c r="JC162" s="233"/>
      <c r="JD162" s="233"/>
      <c r="JE162" s="233"/>
      <c r="JF162" s="233"/>
      <c r="JG162" s="233"/>
      <c r="JH162" s="233"/>
      <c r="JI162" s="233"/>
      <c r="JJ162" s="233"/>
      <c r="JK162" s="233"/>
      <c r="JL162" s="233"/>
      <c r="JM162" s="233"/>
      <c r="JN162" s="233"/>
      <c r="JO162" s="233"/>
      <c r="JP162" s="233"/>
      <c r="JQ162" s="233"/>
      <c r="JR162" s="233"/>
      <c r="JS162" s="233"/>
      <c r="JT162" s="233"/>
      <c r="JU162" s="233"/>
      <c r="JV162" s="233"/>
      <c r="JW162" s="233"/>
      <c r="JX162" s="233"/>
      <c r="JY162" s="233"/>
      <c r="JZ162" s="233"/>
      <c r="KA162" s="233"/>
      <c r="KB162" s="233"/>
      <c r="KC162" s="233"/>
      <c r="KD162" s="233"/>
      <c r="KE162" s="233"/>
      <c r="KF162" s="233"/>
      <c r="KG162" s="233"/>
      <c r="KH162" s="233"/>
      <c r="KI162" s="233"/>
      <c r="KJ162" s="233"/>
      <c r="KK162" s="233"/>
      <c r="KL162" s="233"/>
      <c r="KM162" s="233"/>
      <c r="KN162" s="233"/>
      <c r="KO162" s="233"/>
      <c r="KP162" s="233"/>
      <c r="KQ162" s="233"/>
      <c r="KR162" s="233"/>
      <c r="KS162" s="233"/>
      <c r="KT162" s="233"/>
      <c r="KU162" s="233"/>
      <c r="KV162" s="233"/>
      <c r="KW162" s="233"/>
      <c r="KX162" s="233"/>
      <c r="KY162" s="233"/>
      <c r="KZ162" s="233"/>
      <c r="LA162" s="233"/>
      <c r="LB162" s="233"/>
      <c r="LC162" s="233"/>
      <c r="LD162" s="233"/>
      <c r="LE162" s="233"/>
      <c r="LF162" s="233"/>
      <c r="LG162" s="233"/>
      <c r="LH162" s="233"/>
      <c r="LI162" s="233"/>
      <c r="LJ162" s="233"/>
      <c r="LK162" s="233"/>
      <c r="LL162" s="233"/>
      <c r="LM162" s="233"/>
      <c r="LN162" s="233"/>
      <c r="LO162" s="233"/>
      <c r="LP162" s="233"/>
      <c r="LQ162" s="233"/>
      <c r="LR162" s="233"/>
      <c r="LS162" s="233"/>
      <c r="LT162" s="233"/>
      <c r="LU162" s="233"/>
      <c r="LV162" s="233"/>
      <c r="LW162" s="233"/>
      <c r="LX162" s="233"/>
      <c r="LY162" s="233"/>
      <c r="LZ162" s="233"/>
      <c r="MA162" s="233"/>
      <c r="MB162" s="233"/>
      <c r="MC162" s="233"/>
      <c r="MD162" s="233"/>
      <c r="ME162" s="233"/>
      <c r="MF162" s="233"/>
      <c r="MG162" s="233"/>
      <c r="MH162" s="233"/>
      <c r="MI162" s="233"/>
      <c r="MJ162" s="233"/>
      <c r="MK162" s="233"/>
      <c r="ML162" s="233"/>
      <c r="MM162" s="233"/>
      <c r="MN162" s="233"/>
      <c r="MO162" s="233"/>
      <c r="MP162" s="233"/>
      <c r="MQ162" s="233"/>
      <c r="MR162" s="233"/>
      <c r="MS162" s="233"/>
      <c r="MT162" s="233"/>
      <c r="MU162" s="233"/>
      <c r="MV162" s="233"/>
      <c r="MW162" s="233"/>
      <c r="MX162" s="233"/>
      <c r="MY162" s="233"/>
      <c r="MZ162" s="233"/>
      <c r="NA162" s="233"/>
      <c r="NB162" s="233"/>
      <c r="NC162" s="233"/>
      <c r="ND162" s="233"/>
      <c r="NE162" s="233"/>
      <c r="NF162" s="233"/>
      <c r="NG162" s="233"/>
      <c r="NH162" s="233"/>
      <c r="NI162" s="233"/>
      <c r="NJ162" s="233"/>
      <c r="NK162" s="233"/>
      <c r="NL162" s="233"/>
      <c r="NM162" s="233"/>
      <c r="NN162" s="233"/>
      <c r="NO162" s="233"/>
      <c r="NP162" s="233"/>
      <c r="NQ162" s="233"/>
      <c r="NR162" s="233"/>
      <c r="NS162" s="233"/>
      <c r="NT162" s="233"/>
      <c r="NU162" s="233"/>
      <c r="NV162" s="233"/>
      <c r="NW162" s="233"/>
      <c r="NX162" s="233"/>
      <c r="NY162" s="233"/>
      <c r="NZ162" s="233"/>
      <c r="OA162" s="233"/>
      <c r="OB162" s="233"/>
      <c r="OC162" s="233"/>
      <c r="OD162" s="233"/>
      <c r="OE162" s="233"/>
      <c r="OF162" s="233"/>
      <c r="OG162" s="233"/>
      <c r="OH162" s="233"/>
      <c r="OI162" s="233"/>
      <c r="OJ162" s="233"/>
      <c r="OK162" s="233"/>
      <c r="OL162" s="233"/>
      <c r="OM162" s="233"/>
      <c r="ON162" s="233"/>
      <c r="OO162" s="233"/>
      <c r="OP162" s="233"/>
      <c r="OQ162" s="233"/>
      <c r="OR162" s="233"/>
      <c r="OS162" s="233"/>
      <c r="OT162" s="233"/>
      <c r="OU162" s="233"/>
      <c r="OV162" s="233"/>
      <c r="OW162" s="233"/>
      <c r="OX162" s="233"/>
      <c r="OY162" s="233"/>
      <c r="OZ162" s="233"/>
      <c r="PA162" s="233"/>
      <c r="PB162" s="233"/>
      <c r="PC162" s="233"/>
      <c r="PD162" s="233"/>
      <c r="PE162" s="233"/>
      <c r="PF162" s="233"/>
      <c r="PG162" s="233"/>
      <c r="PH162" s="233"/>
      <c r="PI162" s="233"/>
      <c r="PJ162" s="233"/>
      <c r="PK162" s="233"/>
      <c r="PL162" s="233"/>
      <c r="PM162" s="233"/>
      <c r="PN162" s="233"/>
      <c r="PO162" s="233"/>
      <c r="PP162" s="233"/>
      <c r="PQ162" s="233"/>
      <c r="PR162" s="233"/>
      <c r="PS162" s="233"/>
      <c r="PT162" s="233"/>
      <c r="PU162" s="233"/>
      <c r="PV162" s="233"/>
      <c r="PW162" s="233"/>
      <c r="PX162" s="233"/>
      <c r="PY162" s="233"/>
      <c r="PZ162" s="233"/>
      <c r="QA162" s="233"/>
      <c r="QB162" s="233"/>
      <c r="QC162" s="233"/>
      <c r="QD162" s="233"/>
      <c r="QE162" s="233"/>
      <c r="QF162" s="233"/>
      <c r="QG162" s="233"/>
      <c r="QH162" s="233"/>
      <c r="QI162" s="233"/>
      <c r="QJ162" s="233"/>
      <c r="QK162" s="233"/>
      <c r="QL162" s="233"/>
      <c r="QM162" s="233"/>
      <c r="QN162" s="233"/>
      <c r="QO162" s="233"/>
      <c r="QP162" s="233"/>
      <c r="QQ162" s="233"/>
      <c r="QR162" s="233"/>
      <c r="QS162" s="233"/>
      <c r="QT162" s="233"/>
      <c r="QU162" s="233"/>
      <c r="QV162" s="233"/>
      <c r="QW162" s="233"/>
      <c r="QX162" s="233"/>
      <c r="QY162" s="233"/>
      <c r="QZ162" s="233"/>
      <c r="RA162" s="233"/>
      <c r="RB162" s="233"/>
      <c r="RC162" s="233"/>
      <c r="RD162" s="233"/>
      <c r="RE162" s="233"/>
      <c r="RF162" s="233"/>
      <c r="RG162" s="233"/>
      <c r="RH162" s="233"/>
      <c r="RI162" s="233"/>
      <c r="RJ162" s="233"/>
      <c r="RK162" s="233"/>
      <c r="RL162" s="233"/>
      <c r="RM162" s="233"/>
      <c r="RN162" s="233"/>
      <c r="RO162" s="233"/>
      <c r="RP162" s="233"/>
      <c r="RQ162" s="233"/>
      <c r="RR162" s="233"/>
      <c r="RS162" s="233"/>
      <c r="RT162" s="233"/>
      <c r="RU162" s="233"/>
      <c r="RV162" s="233"/>
      <c r="RW162" s="233"/>
      <c r="RX162" s="233"/>
      <c r="RY162" s="233"/>
      <c r="RZ162" s="233"/>
      <c r="SA162" s="233"/>
      <c r="SB162" s="233"/>
      <c r="SC162" s="233"/>
      <c r="SD162" s="233"/>
      <c r="SE162" s="233"/>
      <c r="SF162" s="233"/>
      <c r="SG162" s="233"/>
      <c r="SH162" s="233"/>
      <c r="SI162" s="233"/>
      <c r="SJ162" s="233"/>
      <c r="SK162" s="233"/>
      <c r="SL162" s="233"/>
      <c r="SM162" s="233"/>
      <c r="SN162" s="233"/>
      <c r="SO162" s="233"/>
      <c r="SP162" s="233"/>
      <c r="SQ162" s="233"/>
      <c r="SR162" s="233"/>
      <c r="SS162" s="233"/>
      <c r="ST162" s="233"/>
      <c r="SU162" s="233"/>
      <c r="SV162" s="233"/>
      <c r="SW162" s="233"/>
      <c r="SX162" s="233"/>
      <c r="SY162" s="233"/>
      <c r="SZ162" s="233"/>
      <c r="TA162" s="233"/>
      <c r="TB162" s="233"/>
      <c r="TC162" s="233"/>
      <c r="TD162" s="233"/>
      <c r="TE162" s="233"/>
      <c r="TF162" s="233"/>
      <c r="TG162" s="233"/>
      <c r="TH162" s="233"/>
      <c r="TI162" s="233"/>
      <c r="TJ162" s="233"/>
      <c r="TK162" s="233"/>
      <c r="TL162" s="233"/>
      <c r="TM162" s="233"/>
      <c r="TN162" s="233"/>
      <c r="TO162" s="233"/>
      <c r="TP162" s="233"/>
      <c r="TQ162" s="233"/>
      <c r="TR162" s="233"/>
      <c r="TS162" s="233"/>
      <c r="TT162" s="233"/>
      <c r="TU162" s="233"/>
      <c r="TV162" s="233"/>
      <c r="TW162" s="233"/>
      <c r="TX162" s="233"/>
      <c r="TY162" s="233"/>
      <c r="TZ162" s="233"/>
      <c r="UA162" s="233"/>
      <c r="UB162" s="233"/>
      <c r="UC162" s="233"/>
      <c r="UD162" s="233"/>
      <c r="UE162" s="233"/>
      <c r="UF162" s="233"/>
      <c r="UG162" s="233"/>
      <c r="UH162" s="233"/>
      <c r="UI162" s="233"/>
      <c r="UJ162" s="233"/>
      <c r="UK162" s="233"/>
      <c r="UL162" s="233"/>
      <c r="UM162" s="233"/>
      <c r="UN162" s="233"/>
      <c r="UO162" s="233"/>
      <c r="UP162" s="233"/>
      <c r="UQ162" s="233"/>
      <c r="UR162" s="233"/>
      <c r="US162" s="233"/>
      <c r="UT162" s="233"/>
      <c r="UU162" s="233"/>
      <c r="UV162" s="233"/>
      <c r="UW162" s="233"/>
      <c r="UX162" s="233"/>
      <c r="UY162" s="233"/>
      <c r="UZ162" s="233"/>
      <c r="VA162" s="233"/>
      <c r="VB162" s="233"/>
      <c r="VC162" s="233"/>
      <c r="VD162" s="233"/>
      <c r="VE162" s="233"/>
      <c r="VF162" s="233"/>
      <c r="VG162" s="233"/>
      <c r="VH162" s="233"/>
      <c r="VI162" s="233"/>
      <c r="VJ162" s="233"/>
      <c r="VK162" s="233"/>
      <c r="VL162" s="233"/>
      <c r="VM162" s="233"/>
      <c r="VN162" s="233"/>
      <c r="VO162" s="233"/>
      <c r="VP162" s="233"/>
      <c r="VQ162" s="233"/>
      <c r="VR162" s="233"/>
      <c r="VS162" s="233"/>
      <c r="VT162" s="233"/>
      <c r="VU162" s="233"/>
      <c r="VV162" s="233"/>
      <c r="VW162" s="233"/>
      <c r="VX162" s="233"/>
      <c r="VY162" s="233"/>
      <c r="VZ162" s="233"/>
      <c r="WA162" s="233"/>
      <c r="WB162" s="233"/>
      <c r="WC162" s="233"/>
      <c r="WD162" s="233"/>
      <c r="WE162" s="233"/>
      <c r="WF162" s="233"/>
      <c r="WG162" s="233"/>
      <c r="WH162" s="233"/>
      <c r="WI162" s="233"/>
      <c r="WJ162" s="233"/>
      <c r="WK162" s="233"/>
      <c r="WL162" s="233"/>
      <c r="WM162" s="233"/>
      <c r="WN162" s="233"/>
      <c r="WO162" s="233"/>
      <c r="WP162" s="233"/>
      <c r="WQ162" s="233"/>
      <c r="WR162" s="233"/>
      <c r="WS162" s="233"/>
      <c r="WT162" s="233"/>
      <c r="WU162" s="233"/>
      <c r="WV162" s="233"/>
      <c r="WW162" s="233"/>
      <c r="WX162" s="233"/>
      <c r="WY162" s="233"/>
      <c r="WZ162" s="233"/>
      <c r="XA162" s="233"/>
      <c r="XB162" s="233"/>
      <c r="XC162" s="233"/>
      <c r="XD162" s="233"/>
      <c r="XE162" s="233"/>
      <c r="XF162" s="233"/>
      <c r="XG162" s="233"/>
      <c r="XH162" s="233"/>
      <c r="XI162" s="233"/>
      <c r="XJ162" s="233"/>
      <c r="XK162" s="233"/>
      <c r="XL162" s="233"/>
      <c r="XM162" s="233"/>
      <c r="XN162" s="233"/>
      <c r="XO162" s="233"/>
      <c r="XP162" s="233"/>
      <c r="XQ162" s="233"/>
      <c r="XR162" s="233"/>
      <c r="XS162" s="233"/>
      <c r="XT162" s="233"/>
      <c r="XU162" s="233"/>
      <c r="XV162" s="233"/>
      <c r="XW162" s="233"/>
      <c r="XX162" s="233"/>
      <c r="XY162" s="233"/>
      <c r="XZ162" s="233"/>
      <c r="YA162" s="233"/>
      <c r="YB162" s="233"/>
      <c r="YC162" s="233"/>
      <c r="YD162" s="233"/>
      <c r="YE162" s="233"/>
      <c r="YF162" s="233"/>
      <c r="YG162" s="233"/>
      <c r="YH162" s="233"/>
      <c r="YI162" s="233"/>
      <c r="YJ162" s="233"/>
      <c r="YK162" s="233"/>
      <c r="YL162" s="233"/>
      <c r="YM162" s="233"/>
      <c r="YN162" s="233"/>
      <c r="YO162" s="233"/>
      <c r="YP162" s="233"/>
      <c r="YQ162" s="233"/>
      <c r="YR162" s="233"/>
      <c r="YS162" s="233"/>
      <c r="YT162" s="233"/>
      <c r="YU162" s="233"/>
      <c r="YV162" s="233"/>
      <c r="YW162" s="233"/>
      <c r="YX162" s="233"/>
      <c r="YY162" s="233"/>
      <c r="YZ162" s="233"/>
      <c r="ZA162" s="233"/>
      <c r="ZB162" s="233"/>
      <c r="ZC162" s="233"/>
      <c r="ZD162" s="233"/>
      <c r="ZE162" s="233"/>
      <c r="ZF162" s="233"/>
      <c r="ZG162" s="233"/>
      <c r="ZH162" s="233"/>
      <c r="ZI162" s="233"/>
      <c r="ZJ162" s="233"/>
      <c r="ZK162" s="233"/>
      <c r="ZL162" s="233"/>
      <c r="ZM162" s="233"/>
      <c r="ZN162" s="233"/>
      <c r="ZO162" s="233"/>
      <c r="ZP162" s="233"/>
      <c r="ZQ162" s="233"/>
      <c r="ZR162" s="233"/>
      <c r="ZS162" s="233"/>
      <c r="ZT162" s="233"/>
      <c r="ZU162" s="233"/>
      <c r="ZV162" s="233"/>
      <c r="ZW162" s="233"/>
      <c r="ZX162" s="233"/>
      <c r="ZY162" s="233"/>
      <c r="ZZ162" s="233"/>
      <c r="AAA162" s="233"/>
      <c r="AAB162" s="233"/>
      <c r="AAC162" s="233"/>
      <c r="AAD162" s="233"/>
      <c r="AAE162" s="233"/>
      <c r="AAF162" s="233"/>
      <c r="AAG162" s="233"/>
      <c r="AAH162" s="233"/>
      <c r="AAI162" s="233"/>
      <c r="AAJ162" s="233"/>
      <c r="AAK162" s="233"/>
      <c r="AAL162" s="233"/>
      <c r="AAM162" s="233"/>
      <c r="AAN162" s="233"/>
      <c r="AAO162" s="233"/>
      <c r="AAP162" s="233"/>
      <c r="AAQ162" s="233"/>
      <c r="AAR162" s="233"/>
      <c r="AAS162" s="233"/>
      <c r="AAT162" s="233"/>
      <c r="AAU162" s="233"/>
      <c r="AAV162" s="233"/>
      <c r="AAW162" s="233"/>
      <c r="AAX162" s="233"/>
      <c r="AAY162" s="233"/>
      <c r="AAZ162" s="233"/>
      <c r="ABA162" s="233"/>
      <c r="ABB162" s="233"/>
      <c r="ABC162" s="233"/>
      <c r="ABD162" s="233"/>
      <c r="ABE162" s="233"/>
      <c r="ABF162" s="233"/>
      <c r="ABG162" s="233"/>
      <c r="ABH162" s="233"/>
      <c r="ABI162" s="233"/>
      <c r="ABJ162" s="233"/>
      <c r="ABK162" s="233"/>
      <c r="ABL162" s="233"/>
      <c r="ABM162" s="233"/>
      <c r="ABN162" s="233"/>
      <c r="ABO162" s="233"/>
      <c r="ABP162" s="233"/>
      <c r="ABQ162" s="233"/>
      <c r="ABR162" s="233"/>
      <c r="ABS162" s="233"/>
      <c r="ABT162" s="233"/>
      <c r="ABU162" s="233"/>
      <c r="ABV162" s="233"/>
      <c r="ABW162" s="233"/>
      <c r="ABX162" s="233"/>
      <c r="ABY162" s="233"/>
      <c r="ABZ162" s="233"/>
      <c r="ACA162" s="233"/>
      <c r="ACB162" s="233"/>
      <c r="ACC162" s="233"/>
      <c r="ACD162" s="233"/>
      <c r="ACE162" s="233"/>
      <c r="ACF162" s="233"/>
      <c r="ACG162" s="233"/>
      <c r="ACH162" s="233"/>
      <c r="ACI162" s="233"/>
      <c r="ACJ162" s="233"/>
      <c r="ACK162" s="233"/>
      <c r="ACL162" s="233"/>
      <c r="ACM162" s="233"/>
      <c r="ACN162" s="233"/>
      <c r="ACO162" s="233"/>
      <c r="ACP162" s="233"/>
      <c r="ACQ162" s="233"/>
      <c r="ACR162" s="233"/>
      <c r="ACS162" s="233"/>
      <c r="ACT162" s="233"/>
      <c r="ACU162" s="233"/>
      <c r="ACV162" s="233"/>
      <c r="ACW162" s="233"/>
      <c r="ACX162" s="233"/>
      <c r="ACY162" s="233"/>
      <c r="ACZ162" s="233"/>
      <c r="ADA162" s="233"/>
      <c r="ADB162" s="233"/>
      <c r="ADC162" s="233"/>
      <c r="ADD162" s="233"/>
      <c r="ADE162" s="233"/>
      <c r="ADF162" s="233"/>
      <c r="ADG162" s="233"/>
      <c r="ADH162" s="233"/>
      <c r="ADI162" s="233"/>
      <c r="ADJ162" s="233"/>
      <c r="ADK162" s="233"/>
      <c r="ADL162" s="233"/>
      <c r="ADM162" s="233"/>
      <c r="ADN162" s="233"/>
      <c r="ADO162" s="233"/>
      <c r="ADP162" s="233"/>
      <c r="ADQ162" s="233"/>
      <c r="ADR162" s="233"/>
      <c r="ADS162" s="233"/>
      <c r="ADT162" s="233"/>
      <c r="ADU162" s="233"/>
      <c r="ADV162" s="233"/>
      <c r="ADW162" s="233"/>
      <c r="ADX162" s="233"/>
      <c r="ADY162" s="233"/>
      <c r="ADZ162" s="233"/>
      <c r="AEA162" s="233"/>
      <c r="AEB162" s="233"/>
      <c r="AEC162" s="233"/>
      <c r="AED162" s="233"/>
      <c r="AEE162" s="233"/>
      <c r="AEF162" s="233"/>
      <c r="AEG162" s="233"/>
      <c r="AEH162" s="233"/>
      <c r="AEI162" s="233"/>
      <c r="AEJ162" s="233"/>
      <c r="AEK162" s="233"/>
      <c r="AEL162" s="233"/>
      <c r="AEM162" s="233"/>
      <c r="AEN162" s="233"/>
      <c r="AEO162" s="233"/>
      <c r="AEP162" s="233"/>
      <c r="AEQ162" s="233"/>
      <c r="AER162" s="233"/>
      <c r="AES162" s="233"/>
      <c r="AET162" s="233"/>
      <c r="AEU162" s="233"/>
      <c r="AEV162" s="233"/>
      <c r="AEW162" s="233"/>
      <c r="AEX162" s="233"/>
      <c r="AEY162" s="233"/>
      <c r="AEZ162" s="233"/>
      <c r="AFA162" s="233"/>
      <c r="AFB162" s="233"/>
      <c r="AFC162" s="233"/>
      <c r="AFD162" s="233"/>
      <c r="AFE162" s="233"/>
      <c r="AFF162" s="233"/>
      <c r="AFG162" s="233"/>
      <c r="AFH162" s="233"/>
      <c r="AFI162" s="233"/>
      <c r="AFJ162" s="233"/>
      <c r="AFK162" s="233"/>
      <c r="AFL162" s="233"/>
      <c r="AFM162" s="233"/>
      <c r="AFN162" s="233"/>
      <c r="AFO162" s="233"/>
      <c r="AFP162" s="233"/>
      <c r="AFQ162" s="233"/>
      <c r="AFR162" s="233"/>
      <c r="AFS162" s="233"/>
      <c r="AFT162" s="233"/>
      <c r="AFU162" s="233"/>
      <c r="AFV162" s="233"/>
      <c r="AFW162" s="233"/>
      <c r="AFX162" s="233"/>
      <c r="AFY162" s="233"/>
      <c r="AFZ162" s="233"/>
      <c r="AGA162" s="233"/>
      <c r="AGB162" s="233"/>
      <c r="AGC162" s="233"/>
      <c r="AGD162" s="233"/>
      <c r="AGE162" s="233"/>
      <c r="AGF162" s="233"/>
      <c r="AGG162" s="233"/>
      <c r="AGH162" s="233"/>
      <c r="AGI162" s="233"/>
      <c r="AGJ162" s="233"/>
      <c r="AGK162" s="233"/>
      <c r="AGL162" s="233"/>
      <c r="AGM162" s="233"/>
      <c r="AGN162" s="233"/>
      <c r="AGO162" s="233"/>
      <c r="AGP162" s="233"/>
      <c r="AGQ162" s="233"/>
      <c r="AGR162" s="233"/>
      <c r="AGS162" s="233"/>
      <c r="AGT162" s="233"/>
      <c r="AGU162" s="233"/>
      <c r="AGV162" s="233"/>
      <c r="AGW162" s="233"/>
      <c r="AGX162" s="233"/>
      <c r="AGY162" s="233"/>
      <c r="AGZ162" s="233"/>
      <c r="AHA162" s="233"/>
      <c r="AHB162" s="233"/>
      <c r="AHC162" s="233"/>
      <c r="AHD162" s="233"/>
      <c r="AHE162" s="233"/>
      <c r="AHF162" s="233"/>
      <c r="AHG162" s="233"/>
      <c r="AHH162" s="233"/>
      <c r="AHI162" s="233"/>
      <c r="AHJ162" s="233"/>
      <c r="AHK162" s="233"/>
      <c r="AHL162" s="233"/>
      <c r="AHM162" s="233"/>
      <c r="AHN162" s="233"/>
      <c r="AHO162" s="233"/>
      <c r="AHP162" s="233"/>
      <c r="AHQ162" s="233"/>
      <c r="AHR162" s="233"/>
      <c r="AHS162" s="233"/>
      <c r="AHT162" s="233"/>
      <c r="AHU162" s="233"/>
      <c r="AHV162" s="233"/>
      <c r="AHW162" s="233"/>
      <c r="AHX162" s="233"/>
      <c r="AHY162" s="233"/>
      <c r="AHZ162" s="233"/>
      <c r="AIA162" s="233"/>
      <c r="AIB162" s="233"/>
      <c r="AIC162" s="233"/>
      <c r="AID162" s="233"/>
      <c r="AIE162" s="233"/>
      <c r="AIF162" s="233"/>
      <c r="AIG162" s="233"/>
      <c r="AIH162" s="233"/>
      <c r="AII162" s="233"/>
      <c r="AIJ162" s="233"/>
      <c r="AIK162" s="233"/>
      <c r="AIL162" s="233"/>
      <c r="AIM162" s="233"/>
      <c r="AIN162" s="233"/>
      <c r="AIO162" s="233"/>
      <c r="AIP162" s="233"/>
      <c r="AIQ162" s="233"/>
      <c r="AIR162" s="233"/>
      <c r="AIS162" s="233"/>
      <c r="AIT162" s="233"/>
      <c r="AIU162" s="233"/>
      <c r="AIV162" s="233"/>
      <c r="AIW162" s="233"/>
      <c r="AIX162" s="233"/>
      <c r="AIY162" s="233"/>
      <c r="AIZ162" s="233"/>
      <c r="AJA162" s="233"/>
      <c r="AJB162" s="233"/>
      <c r="AJC162" s="233"/>
      <c r="AJD162" s="233"/>
      <c r="AJE162" s="233"/>
      <c r="AJF162" s="233"/>
      <c r="AJG162" s="233"/>
      <c r="AJH162" s="233"/>
      <c r="AJI162" s="233"/>
      <c r="AJJ162" s="233"/>
      <c r="AJK162" s="233"/>
      <c r="AJL162" s="233"/>
      <c r="AJM162" s="233"/>
      <c r="AJN162" s="233"/>
      <c r="AJO162" s="233"/>
      <c r="AJP162" s="233"/>
      <c r="AJQ162" s="233"/>
      <c r="AJR162" s="233"/>
      <c r="AJS162" s="233"/>
      <c r="AJT162" s="233"/>
      <c r="AJU162" s="233"/>
      <c r="AJV162" s="233"/>
      <c r="AJW162" s="233"/>
      <c r="AJX162" s="233"/>
      <c r="AJY162" s="233"/>
      <c r="AJZ162" s="233"/>
      <c r="AKA162" s="233"/>
      <c r="AKB162" s="233"/>
      <c r="AKC162" s="233"/>
      <c r="AKD162" s="233"/>
      <c r="AKE162" s="233"/>
      <c r="AKF162" s="233"/>
      <c r="AKG162" s="233"/>
      <c r="AKH162" s="233"/>
      <c r="AKI162" s="233"/>
      <c r="AKJ162" s="233"/>
      <c r="AKK162" s="233"/>
      <c r="AKL162" s="233"/>
      <c r="AKM162" s="233"/>
      <c r="AKN162" s="233"/>
      <c r="AKO162" s="233"/>
      <c r="AKP162" s="233"/>
      <c r="AKQ162" s="233"/>
      <c r="AKR162" s="233"/>
      <c r="AKS162" s="233"/>
      <c r="AKT162" s="233"/>
      <c r="AKU162" s="233"/>
      <c r="AKV162" s="233"/>
      <c r="AKW162" s="233"/>
      <c r="AKX162" s="233"/>
      <c r="AKY162" s="233"/>
      <c r="AKZ162" s="233"/>
      <c r="ALA162" s="233"/>
      <c r="ALB162" s="233"/>
      <c r="ALC162" s="233"/>
      <c r="ALD162" s="233"/>
      <c r="ALE162" s="233"/>
      <c r="ALF162" s="233"/>
      <c r="ALG162" s="233"/>
      <c r="ALH162" s="233"/>
      <c r="ALI162" s="233"/>
      <c r="ALJ162" s="233"/>
      <c r="ALK162" s="233"/>
      <c r="ALL162" s="233"/>
      <c r="ALM162" s="233"/>
      <c r="ALN162" s="233"/>
      <c r="ALO162" s="233"/>
      <c r="ALP162" s="233"/>
      <c r="ALQ162" s="233"/>
      <c r="ALR162" s="233"/>
      <c r="ALS162" s="233"/>
    </row>
    <row r="163" spans="1:1007" ht="24" x14ac:dyDescent="0.2">
      <c r="A163" s="415">
        <v>6</v>
      </c>
      <c r="B163" s="423" t="s">
        <v>200</v>
      </c>
      <c r="C163" s="424">
        <v>2</v>
      </c>
      <c r="D163" s="425">
        <v>3</v>
      </c>
      <c r="E163" s="767"/>
      <c r="F163" s="347">
        <f t="shared" si="26"/>
        <v>0</v>
      </c>
      <c r="G163" s="360">
        <f t="shared" si="27"/>
        <v>0</v>
      </c>
      <c r="H163" s="360">
        <f t="shared" si="28"/>
        <v>0</v>
      </c>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c r="AM163" s="233"/>
      <c r="AN163" s="233"/>
      <c r="AO163" s="233"/>
      <c r="AP163" s="233"/>
      <c r="AQ163" s="233"/>
      <c r="AR163" s="233"/>
      <c r="AS163" s="233"/>
      <c r="AT163" s="233"/>
      <c r="AU163" s="233"/>
      <c r="AV163" s="233"/>
      <c r="AW163" s="233"/>
      <c r="AX163" s="233"/>
      <c r="AY163" s="233"/>
      <c r="AZ163" s="233"/>
      <c r="BA163" s="233"/>
      <c r="BB163" s="233"/>
      <c r="BC163" s="233"/>
      <c r="BD163" s="233"/>
      <c r="BE163" s="233"/>
      <c r="BF163" s="233"/>
      <c r="BG163" s="233"/>
      <c r="BH163" s="233"/>
      <c r="BI163" s="233"/>
      <c r="BJ163" s="233"/>
      <c r="BK163" s="233"/>
      <c r="BL163" s="233"/>
      <c r="BM163" s="233"/>
      <c r="BN163" s="233"/>
      <c r="BO163" s="233"/>
      <c r="BP163" s="233"/>
      <c r="BQ163" s="233"/>
      <c r="BR163" s="233"/>
      <c r="BS163" s="233"/>
      <c r="BT163" s="233"/>
      <c r="BU163" s="233"/>
      <c r="BV163" s="233"/>
      <c r="BW163" s="233"/>
      <c r="BX163" s="233"/>
      <c r="BY163" s="233"/>
      <c r="BZ163" s="233"/>
      <c r="CA163" s="233"/>
      <c r="CB163" s="233"/>
      <c r="CC163" s="233"/>
      <c r="CD163" s="233"/>
      <c r="CE163" s="233"/>
      <c r="CF163" s="233"/>
      <c r="CG163" s="233"/>
      <c r="CH163" s="233"/>
      <c r="CI163" s="233"/>
      <c r="CJ163" s="233"/>
      <c r="CK163" s="233"/>
      <c r="CL163" s="233"/>
      <c r="CM163" s="233"/>
      <c r="CN163" s="233"/>
      <c r="CO163" s="233"/>
      <c r="CP163" s="233"/>
      <c r="CQ163" s="233"/>
      <c r="CR163" s="233"/>
      <c r="CS163" s="233"/>
      <c r="CT163" s="233"/>
      <c r="CU163" s="233"/>
      <c r="CV163" s="233"/>
      <c r="CW163" s="233"/>
      <c r="CX163" s="233"/>
      <c r="CY163" s="233"/>
      <c r="CZ163" s="233"/>
      <c r="DA163" s="233"/>
      <c r="DB163" s="233"/>
      <c r="DC163" s="233"/>
      <c r="DD163" s="233"/>
      <c r="DE163" s="233"/>
      <c r="DF163" s="233"/>
      <c r="DG163" s="233"/>
      <c r="DH163" s="233"/>
      <c r="DI163" s="233"/>
      <c r="DJ163" s="233"/>
      <c r="DK163" s="233"/>
      <c r="DL163" s="233"/>
      <c r="DM163" s="233"/>
      <c r="DN163" s="233"/>
      <c r="DO163" s="233"/>
      <c r="DP163" s="233"/>
      <c r="DQ163" s="233"/>
      <c r="DR163" s="233"/>
      <c r="DS163" s="233"/>
      <c r="DT163" s="233"/>
      <c r="DU163" s="233"/>
      <c r="DV163" s="233"/>
      <c r="DW163" s="233"/>
      <c r="DX163" s="233"/>
      <c r="DY163" s="233"/>
      <c r="DZ163" s="233"/>
      <c r="EA163" s="233"/>
      <c r="EB163" s="233"/>
      <c r="EC163" s="233"/>
      <c r="ED163" s="233"/>
      <c r="EE163" s="233"/>
      <c r="EF163" s="233"/>
      <c r="EG163" s="233"/>
      <c r="EH163" s="233"/>
      <c r="EI163" s="233"/>
      <c r="EJ163" s="233"/>
      <c r="EK163" s="233"/>
      <c r="EL163" s="233"/>
      <c r="EM163" s="233"/>
      <c r="EN163" s="233"/>
      <c r="EO163" s="233"/>
      <c r="EP163" s="233"/>
      <c r="EQ163" s="233"/>
      <c r="ER163" s="233"/>
      <c r="ES163" s="233"/>
      <c r="ET163" s="233"/>
      <c r="EU163" s="233"/>
      <c r="EV163" s="233"/>
      <c r="EW163" s="233"/>
      <c r="EX163" s="233"/>
      <c r="EY163" s="233"/>
      <c r="EZ163" s="233"/>
      <c r="FA163" s="233"/>
      <c r="FB163" s="233"/>
      <c r="FC163" s="233"/>
      <c r="FD163" s="233"/>
      <c r="FE163" s="233"/>
      <c r="FF163" s="233"/>
      <c r="FG163" s="233"/>
      <c r="FH163" s="233"/>
      <c r="FI163" s="233"/>
      <c r="FJ163" s="233"/>
      <c r="FK163" s="233"/>
      <c r="FL163" s="233"/>
      <c r="FM163" s="233"/>
      <c r="FN163" s="233"/>
      <c r="FO163" s="233"/>
      <c r="FP163" s="233"/>
      <c r="FQ163" s="233"/>
      <c r="FR163" s="233"/>
      <c r="FS163" s="233"/>
      <c r="FT163" s="233"/>
      <c r="FU163" s="233"/>
      <c r="FV163" s="233"/>
      <c r="FW163" s="233"/>
      <c r="FX163" s="233"/>
      <c r="FY163" s="233"/>
      <c r="FZ163" s="233"/>
      <c r="GA163" s="233"/>
      <c r="GB163" s="233"/>
      <c r="GC163" s="233"/>
      <c r="GD163" s="233"/>
      <c r="GE163" s="233"/>
      <c r="GF163" s="233"/>
      <c r="GG163" s="233"/>
      <c r="GH163" s="233"/>
      <c r="GI163" s="233"/>
      <c r="GJ163" s="233"/>
      <c r="GK163" s="233"/>
      <c r="GL163" s="233"/>
      <c r="GM163" s="233"/>
      <c r="GN163" s="233"/>
      <c r="GO163" s="233"/>
      <c r="GP163" s="233"/>
      <c r="GQ163" s="233"/>
      <c r="GR163" s="233"/>
      <c r="GS163" s="233"/>
      <c r="GT163" s="233"/>
      <c r="GU163" s="233"/>
      <c r="GV163" s="233"/>
      <c r="GW163" s="233"/>
      <c r="GX163" s="233"/>
      <c r="GY163" s="233"/>
      <c r="GZ163" s="233"/>
      <c r="HA163" s="233"/>
      <c r="HB163" s="233"/>
      <c r="HC163" s="233"/>
      <c r="HD163" s="233"/>
      <c r="HE163" s="233"/>
      <c r="HF163" s="233"/>
      <c r="HG163" s="233"/>
      <c r="HH163" s="233"/>
      <c r="HI163" s="233"/>
      <c r="HJ163" s="233"/>
      <c r="HK163" s="233"/>
      <c r="HL163" s="233"/>
      <c r="HM163" s="233"/>
      <c r="HN163" s="233"/>
      <c r="HO163" s="233"/>
      <c r="HP163" s="233"/>
      <c r="HQ163" s="233"/>
      <c r="HR163" s="233"/>
      <c r="HS163" s="233"/>
      <c r="HT163" s="233"/>
      <c r="HU163" s="233"/>
      <c r="HV163" s="233"/>
      <c r="HW163" s="233"/>
      <c r="HX163" s="233"/>
      <c r="HY163" s="233"/>
      <c r="HZ163" s="233"/>
      <c r="IA163" s="233"/>
      <c r="IB163" s="233"/>
      <c r="IC163" s="233"/>
      <c r="ID163" s="233"/>
      <c r="IE163" s="233"/>
      <c r="IF163" s="233"/>
      <c r="IG163" s="233"/>
      <c r="IH163" s="233"/>
      <c r="II163" s="233"/>
      <c r="IJ163" s="233"/>
      <c r="IK163" s="233"/>
      <c r="IL163" s="233"/>
      <c r="IM163" s="233"/>
      <c r="IN163" s="233"/>
      <c r="IO163" s="233"/>
      <c r="IP163" s="233"/>
      <c r="IQ163" s="233"/>
      <c r="IR163" s="233"/>
      <c r="IS163" s="233"/>
      <c r="IT163" s="233"/>
      <c r="IU163" s="233"/>
      <c r="IV163" s="233"/>
      <c r="IW163" s="233"/>
      <c r="IX163" s="233"/>
      <c r="IY163" s="233"/>
      <c r="IZ163" s="233"/>
      <c r="JA163" s="233"/>
      <c r="JB163" s="233"/>
      <c r="JC163" s="233"/>
      <c r="JD163" s="233"/>
      <c r="JE163" s="233"/>
      <c r="JF163" s="233"/>
      <c r="JG163" s="233"/>
      <c r="JH163" s="233"/>
      <c r="JI163" s="233"/>
      <c r="JJ163" s="233"/>
      <c r="JK163" s="233"/>
      <c r="JL163" s="233"/>
      <c r="JM163" s="233"/>
      <c r="JN163" s="233"/>
      <c r="JO163" s="233"/>
      <c r="JP163" s="233"/>
      <c r="JQ163" s="233"/>
      <c r="JR163" s="233"/>
      <c r="JS163" s="233"/>
      <c r="JT163" s="233"/>
      <c r="JU163" s="233"/>
      <c r="JV163" s="233"/>
      <c r="JW163" s="233"/>
      <c r="JX163" s="233"/>
      <c r="JY163" s="233"/>
      <c r="JZ163" s="233"/>
      <c r="KA163" s="233"/>
      <c r="KB163" s="233"/>
      <c r="KC163" s="233"/>
      <c r="KD163" s="233"/>
      <c r="KE163" s="233"/>
      <c r="KF163" s="233"/>
      <c r="KG163" s="233"/>
      <c r="KH163" s="233"/>
      <c r="KI163" s="233"/>
      <c r="KJ163" s="233"/>
      <c r="KK163" s="233"/>
      <c r="KL163" s="233"/>
      <c r="KM163" s="233"/>
      <c r="KN163" s="233"/>
      <c r="KO163" s="233"/>
      <c r="KP163" s="233"/>
      <c r="KQ163" s="233"/>
      <c r="KR163" s="233"/>
      <c r="KS163" s="233"/>
      <c r="KT163" s="233"/>
      <c r="KU163" s="233"/>
      <c r="KV163" s="233"/>
      <c r="KW163" s="233"/>
      <c r="KX163" s="233"/>
      <c r="KY163" s="233"/>
      <c r="KZ163" s="233"/>
      <c r="LA163" s="233"/>
      <c r="LB163" s="233"/>
      <c r="LC163" s="233"/>
      <c r="LD163" s="233"/>
      <c r="LE163" s="233"/>
      <c r="LF163" s="233"/>
      <c r="LG163" s="233"/>
      <c r="LH163" s="233"/>
      <c r="LI163" s="233"/>
      <c r="LJ163" s="233"/>
      <c r="LK163" s="233"/>
      <c r="LL163" s="233"/>
      <c r="LM163" s="233"/>
      <c r="LN163" s="233"/>
      <c r="LO163" s="233"/>
      <c r="LP163" s="233"/>
      <c r="LQ163" s="233"/>
      <c r="LR163" s="233"/>
      <c r="LS163" s="233"/>
      <c r="LT163" s="233"/>
      <c r="LU163" s="233"/>
      <c r="LV163" s="233"/>
      <c r="LW163" s="233"/>
      <c r="LX163" s="233"/>
      <c r="LY163" s="233"/>
      <c r="LZ163" s="233"/>
      <c r="MA163" s="233"/>
      <c r="MB163" s="233"/>
      <c r="MC163" s="233"/>
      <c r="MD163" s="233"/>
      <c r="ME163" s="233"/>
      <c r="MF163" s="233"/>
      <c r="MG163" s="233"/>
      <c r="MH163" s="233"/>
      <c r="MI163" s="233"/>
      <c r="MJ163" s="233"/>
      <c r="MK163" s="233"/>
      <c r="ML163" s="233"/>
      <c r="MM163" s="233"/>
      <c r="MN163" s="233"/>
      <c r="MO163" s="233"/>
      <c r="MP163" s="233"/>
      <c r="MQ163" s="233"/>
      <c r="MR163" s="233"/>
      <c r="MS163" s="233"/>
      <c r="MT163" s="233"/>
      <c r="MU163" s="233"/>
      <c r="MV163" s="233"/>
      <c r="MW163" s="233"/>
      <c r="MX163" s="233"/>
      <c r="MY163" s="233"/>
      <c r="MZ163" s="233"/>
      <c r="NA163" s="233"/>
      <c r="NB163" s="233"/>
      <c r="NC163" s="233"/>
      <c r="ND163" s="233"/>
      <c r="NE163" s="233"/>
      <c r="NF163" s="233"/>
      <c r="NG163" s="233"/>
      <c r="NH163" s="233"/>
      <c r="NI163" s="233"/>
      <c r="NJ163" s="233"/>
      <c r="NK163" s="233"/>
      <c r="NL163" s="233"/>
      <c r="NM163" s="233"/>
      <c r="NN163" s="233"/>
      <c r="NO163" s="233"/>
      <c r="NP163" s="233"/>
      <c r="NQ163" s="233"/>
      <c r="NR163" s="233"/>
      <c r="NS163" s="233"/>
      <c r="NT163" s="233"/>
      <c r="NU163" s="233"/>
      <c r="NV163" s="233"/>
      <c r="NW163" s="233"/>
      <c r="NX163" s="233"/>
      <c r="NY163" s="233"/>
      <c r="NZ163" s="233"/>
      <c r="OA163" s="233"/>
      <c r="OB163" s="233"/>
      <c r="OC163" s="233"/>
      <c r="OD163" s="233"/>
      <c r="OE163" s="233"/>
      <c r="OF163" s="233"/>
      <c r="OG163" s="233"/>
      <c r="OH163" s="233"/>
      <c r="OI163" s="233"/>
      <c r="OJ163" s="233"/>
      <c r="OK163" s="233"/>
      <c r="OL163" s="233"/>
      <c r="OM163" s="233"/>
      <c r="ON163" s="233"/>
      <c r="OO163" s="233"/>
      <c r="OP163" s="233"/>
      <c r="OQ163" s="233"/>
      <c r="OR163" s="233"/>
      <c r="OS163" s="233"/>
      <c r="OT163" s="233"/>
      <c r="OU163" s="233"/>
      <c r="OV163" s="233"/>
      <c r="OW163" s="233"/>
      <c r="OX163" s="233"/>
      <c r="OY163" s="233"/>
      <c r="OZ163" s="233"/>
      <c r="PA163" s="233"/>
      <c r="PB163" s="233"/>
      <c r="PC163" s="233"/>
      <c r="PD163" s="233"/>
      <c r="PE163" s="233"/>
      <c r="PF163" s="233"/>
      <c r="PG163" s="233"/>
      <c r="PH163" s="233"/>
      <c r="PI163" s="233"/>
      <c r="PJ163" s="233"/>
      <c r="PK163" s="233"/>
      <c r="PL163" s="233"/>
      <c r="PM163" s="233"/>
      <c r="PN163" s="233"/>
      <c r="PO163" s="233"/>
      <c r="PP163" s="233"/>
      <c r="PQ163" s="233"/>
      <c r="PR163" s="233"/>
      <c r="PS163" s="233"/>
      <c r="PT163" s="233"/>
      <c r="PU163" s="233"/>
      <c r="PV163" s="233"/>
      <c r="PW163" s="233"/>
      <c r="PX163" s="233"/>
      <c r="PY163" s="233"/>
      <c r="PZ163" s="233"/>
      <c r="QA163" s="233"/>
      <c r="QB163" s="233"/>
      <c r="QC163" s="233"/>
      <c r="QD163" s="233"/>
      <c r="QE163" s="233"/>
      <c r="QF163" s="233"/>
      <c r="QG163" s="233"/>
      <c r="QH163" s="233"/>
      <c r="QI163" s="233"/>
      <c r="QJ163" s="233"/>
      <c r="QK163" s="233"/>
      <c r="QL163" s="233"/>
      <c r="QM163" s="233"/>
      <c r="QN163" s="233"/>
      <c r="QO163" s="233"/>
      <c r="QP163" s="233"/>
      <c r="QQ163" s="233"/>
      <c r="QR163" s="233"/>
      <c r="QS163" s="233"/>
      <c r="QT163" s="233"/>
      <c r="QU163" s="233"/>
      <c r="QV163" s="233"/>
      <c r="QW163" s="233"/>
      <c r="QX163" s="233"/>
      <c r="QY163" s="233"/>
      <c r="QZ163" s="233"/>
      <c r="RA163" s="233"/>
      <c r="RB163" s="233"/>
      <c r="RC163" s="233"/>
      <c r="RD163" s="233"/>
      <c r="RE163" s="233"/>
      <c r="RF163" s="233"/>
      <c r="RG163" s="233"/>
      <c r="RH163" s="233"/>
      <c r="RI163" s="233"/>
      <c r="RJ163" s="233"/>
      <c r="RK163" s="233"/>
      <c r="RL163" s="233"/>
      <c r="RM163" s="233"/>
      <c r="RN163" s="233"/>
      <c r="RO163" s="233"/>
      <c r="RP163" s="233"/>
      <c r="RQ163" s="233"/>
      <c r="RR163" s="233"/>
      <c r="RS163" s="233"/>
      <c r="RT163" s="233"/>
      <c r="RU163" s="233"/>
      <c r="RV163" s="233"/>
      <c r="RW163" s="233"/>
      <c r="RX163" s="233"/>
      <c r="RY163" s="233"/>
      <c r="RZ163" s="233"/>
      <c r="SA163" s="233"/>
      <c r="SB163" s="233"/>
      <c r="SC163" s="233"/>
      <c r="SD163" s="233"/>
      <c r="SE163" s="233"/>
      <c r="SF163" s="233"/>
      <c r="SG163" s="233"/>
      <c r="SH163" s="233"/>
      <c r="SI163" s="233"/>
      <c r="SJ163" s="233"/>
      <c r="SK163" s="233"/>
      <c r="SL163" s="233"/>
      <c r="SM163" s="233"/>
      <c r="SN163" s="233"/>
      <c r="SO163" s="233"/>
      <c r="SP163" s="233"/>
      <c r="SQ163" s="233"/>
      <c r="SR163" s="233"/>
      <c r="SS163" s="233"/>
      <c r="ST163" s="233"/>
      <c r="SU163" s="233"/>
      <c r="SV163" s="233"/>
      <c r="SW163" s="233"/>
      <c r="SX163" s="233"/>
      <c r="SY163" s="233"/>
      <c r="SZ163" s="233"/>
      <c r="TA163" s="233"/>
      <c r="TB163" s="233"/>
      <c r="TC163" s="233"/>
      <c r="TD163" s="233"/>
      <c r="TE163" s="233"/>
      <c r="TF163" s="233"/>
      <c r="TG163" s="233"/>
      <c r="TH163" s="233"/>
      <c r="TI163" s="233"/>
      <c r="TJ163" s="233"/>
      <c r="TK163" s="233"/>
      <c r="TL163" s="233"/>
      <c r="TM163" s="233"/>
      <c r="TN163" s="233"/>
      <c r="TO163" s="233"/>
      <c r="TP163" s="233"/>
      <c r="TQ163" s="233"/>
      <c r="TR163" s="233"/>
      <c r="TS163" s="233"/>
      <c r="TT163" s="233"/>
      <c r="TU163" s="233"/>
      <c r="TV163" s="233"/>
      <c r="TW163" s="233"/>
      <c r="TX163" s="233"/>
      <c r="TY163" s="233"/>
      <c r="TZ163" s="233"/>
      <c r="UA163" s="233"/>
      <c r="UB163" s="233"/>
      <c r="UC163" s="233"/>
      <c r="UD163" s="233"/>
      <c r="UE163" s="233"/>
      <c r="UF163" s="233"/>
      <c r="UG163" s="233"/>
      <c r="UH163" s="233"/>
      <c r="UI163" s="233"/>
      <c r="UJ163" s="233"/>
      <c r="UK163" s="233"/>
      <c r="UL163" s="233"/>
      <c r="UM163" s="233"/>
      <c r="UN163" s="233"/>
      <c r="UO163" s="233"/>
      <c r="UP163" s="233"/>
      <c r="UQ163" s="233"/>
      <c r="UR163" s="233"/>
      <c r="US163" s="233"/>
      <c r="UT163" s="233"/>
      <c r="UU163" s="233"/>
      <c r="UV163" s="233"/>
      <c r="UW163" s="233"/>
      <c r="UX163" s="233"/>
      <c r="UY163" s="233"/>
      <c r="UZ163" s="233"/>
      <c r="VA163" s="233"/>
      <c r="VB163" s="233"/>
      <c r="VC163" s="233"/>
      <c r="VD163" s="233"/>
      <c r="VE163" s="233"/>
      <c r="VF163" s="233"/>
      <c r="VG163" s="233"/>
      <c r="VH163" s="233"/>
      <c r="VI163" s="233"/>
      <c r="VJ163" s="233"/>
      <c r="VK163" s="233"/>
      <c r="VL163" s="233"/>
      <c r="VM163" s="233"/>
      <c r="VN163" s="233"/>
      <c r="VO163" s="233"/>
      <c r="VP163" s="233"/>
      <c r="VQ163" s="233"/>
      <c r="VR163" s="233"/>
      <c r="VS163" s="233"/>
      <c r="VT163" s="233"/>
      <c r="VU163" s="233"/>
      <c r="VV163" s="233"/>
      <c r="VW163" s="233"/>
      <c r="VX163" s="233"/>
      <c r="VY163" s="233"/>
      <c r="VZ163" s="233"/>
      <c r="WA163" s="233"/>
      <c r="WB163" s="233"/>
      <c r="WC163" s="233"/>
      <c r="WD163" s="233"/>
      <c r="WE163" s="233"/>
      <c r="WF163" s="233"/>
      <c r="WG163" s="233"/>
      <c r="WH163" s="233"/>
      <c r="WI163" s="233"/>
      <c r="WJ163" s="233"/>
      <c r="WK163" s="233"/>
      <c r="WL163" s="233"/>
      <c r="WM163" s="233"/>
      <c r="WN163" s="233"/>
      <c r="WO163" s="233"/>
      <c r="WP163" s="233"/>
      <c r="WQ163" s="233"/>
      <c r="WR163" s="233"/>
      <c r="WS163" s="233"/>
      <c r="WT163" s="233"/>
      <c r="WU163" s="233"/>
      <c r="WV163" s="233"/>
      <c r="WW163" s="233"/>
      <c r="WX163" s="233"/>
      <c r="WY163" s="233"/>
      <c r="WZ163" s="233"/>
      <c r="XA163" s="233"/>
      <c r="XB163" s="233"/>
      <c r="XC163" s="233"/>
      <c r="XD163" s="233"/>
      <c r="XE163" s="233"/>
      <c r="XF163" s="233"/>
      <c r="XG163" s="233"/>
      <c r="XH163" s="233"/>
      <c r="XI163" s="233"/>
      <c r="XJ163" s="233"/>
      <c r="XK163" s="233"/>
      <c r="XL163" s="233"/>
      <c r="XM163" s="233"/>
      <c r="XN163" s="233"/>
      <c r="XO163" s="233"/>
      <c r="XP163" s="233"/>
      <c r="XQ163" s="233"/>
      <c r="XR163" s="233"/>
      <c r="XS163" s="233"/>
      <c r="XT163" s="233"/>
      <c r="XU163" s="233"/>
      <c r="XV163" s="233"/>
      <c r="XW163" s="233"/>
      <c r="XX163" s="233"/>
      <c r="XY163" s="233"/>
      <c r="XZ163" s="233"/>
      <c r="YA163" s="233"/>
      <c r="YB163" s="233"/>
      <c r="YC163" s="233"/>
      <c r="YD163" s="233"/>
      <c r="YE163" s="233"/>
      <c r="YF163" s="233"/>
      <c r="YG163" s="233"/>
      <c r="YH163" s="233"/>
      <c r="YI163" s="233"/>
      <c r="YJ163" s="233"/>
      <c r="YK163" s="233"/>
      <c r="YL163" s="233"/>
      <c r="YM163" s="233"/>
      <c r="YN163" s="233"/>
      <c r="YO163" s="233"/>
      <c r="YP163" s="233"/>
      <c r="YQ163" s="233"/>
      <c r="YR163" s="233"/>
      <c r="YS163" s="233"/>
      <c r="YT163" s="233"/>
      <c r="YU163" s="233"/>
      <c r="YV163" s="233"/>
      <c r="YW163" s="233"/>
      <c r="YX163" s="233"/>
      <c r="YY163" s="233"/>
      <c r="YZ163" s="233"/>
      <c r="ZA163" s="233"/>
      <c r="ZB163" s="233"/>
      <c r="ZC163" s="233"/>
      <c r="ZD163" s="233"/>
      <c r="ZE163" s="233"/>
      <c r="ZF163" s="233"/>
      <c r="ZG163" s="233"/>
      <c r="ZH163" s="233"/>
      <c r="ZI163" s="233"/>
      <c r="ZJ163" s="233"/>
      <c r="ZK163" s="233"/>
      <c r="ZL163" s="233"/>
      <c r="ZM163" s="233"/>
      <c r="ZN163" s="233"/>
      <c r="ZO163" s="233"/>
      <c r="ZP163" s="233"/>
      <c r="ZQ163" s="233"/>
      <c r="ZR163" s="233"/>
      <c r="ZS163" s="233"/>
      <c r="ZT163" s="233"/>
      <c r="ZU163" s="233"/>
      <c r="ZV163" s="233"/>
      <c r="ZW163" s="233"/>
      <c r="ZX163" s="233"/>
      <c r="ZY163" s="233"/>
      <c r="ZZ163" s="233"/>
      <c r="AAA163" s="233"/>
      <c r="AAB163" s="233"/>
      <c r="AAC163" s="233"/>
      <c r="AAD163" s="233"/>
      <c r="AAE163" s="233"/>
      <c r="AAF163" s="233"/>
      <c r="AAG163" s="233"/>
      <c r="AAH163" s="233"/>
      <c r="AAI163" s="233"/>
      <c r="AAJ163" s="233"/>
      <c r="AAK163" s="233"/>
      <c r="AAL163" s="233"/>
      <c r="AAM163" s="233"/>
      <c r="AAN163" s="233"/>
      <c r="AAO163" s="233"/>
      <c r="AAP163" s="233"/>
      <c r="AAQ163" s="233"/>
      <c r="AAR163" s="233"/>
      <c r="AAS163" s="233"/>
      <c r="AAT163" s="233"/>
      <c r="AAU163" s="233"/>
      <c r="AAV163" s="233"/>
      <c r="AAW163" s="233"/>
      <c r="AAX163" s="233"/>
      <c r="AAY163" s="233"/>
      <c r="AAZ163" s="233"/>
      <c r="ABA163" s="233"/>
      <c r="ABB163" s="233"/>
      <c r="ABC163" s="233"/>
      <c r="ABD163" s="233"/>
      <c r="ABE163" s="233"/>
      <c r="ABF163" s="233"/>
      <c r="ABG163" s="233"/>
      <c r="ABH163" s="233"/>
      <c r="ABI163" s="233"/>
      <c r="ABJ163" s="233"/>
      <c r="ABK163" s="233"/>
      <c r="ABL163" s="233"/>
      <c r="ABM163" s="233"/>
      <c r="ABN163" s="233"/>
      <c r="ABO163" s="233"/>
      <c r="ABP163" s="233"/>
      <c r="ABQ163" s="233"/>
      <c r="ABR163" s="233"/>
      <c r="ABS163" s="233"/>
      <c r="ABT163" s="233"/>
      <c r="ABU163" s="233"/>
      <c r="ABV163" s="233"/>
      <c r="ABW163" s="233"/>
      <c r="ABX163" s="233"/>
      <c r="ABY163" s="233"/>
      <c r="ABZ163" s="233"/>
      <c r="ACA163" s="233"/>
      <c r="ACB163" s="233"/>
      <c r="ACC163" s="233"/>
      <c r="ACD163" s="233"/>
      <c r="ACE163" s="233"/>
      <c r="ACF163" s="233"/>
      <c r="ACG163" s="233"/>
      <c r="ACH163" s="233"/>
      <c r="ACI163" s="233"/>
      <c r="ACJ163" s="233"/>
      <c r="ACK163" s="233"/>
      <c r="ACL163" s="233"/>
      <c r="ACM163" s="233"/>
      <c r="ACN163" s="233"/>
      <c r="ACO163" s="233"/>
      <c r="ACP163" s="233"/>
      <c r="ACQ163" s="233"/>
      <c r="ACR163" s="233"/>
      <c r="ACS163" s="233"/>
      <c r="ACT163" s="233"/>
      <c r="ACU163" s="233"/>
      <c r="ACV163" s="233"/>
      <c r="ACW163" s="233"/>
      <c r="ACX163" s="233"/>
      <c r="ACY163" s="233"/>
      <c r="ACZ163" s="233"/>
      <c r="ADA163" s="233"/>
      <c r="ADB163" s="233"/>
      <c r="ADC163" s="233"/>
      <c r="ADD163" s="233"/>
      <c r="ADE163" s="233"/>
      <c r="ADF163" s="233"/>
      <c r="ADG163" s="233"/>
      <c r="ADH163" s="233"/>
      <c r="ADI163" s="233"/>
      <c r="ADJ163" s="233"/>
      <c r="ADK163" s="233"/>
      <c r="ADL163" s="233"/>
      <c r="ADM163" s="233"/>
      <c r="ADN163" s="233"/>
      <c r="ADO163" s="233"/>
      <c r="ADP163" s="233"/>
      <c r="ADQ163" s="233"/>
      <c r="ADR163" s="233"/>
      <c r="ADS163" s="233"/>
      <c r="ADT163" s="233"/>
      <c r="ADU163" s="233"/>
      <c r="ADV163" s="233"/>
      <c r="ADW163" s="233"/>
      <c r="ADX163" s="233"/>
      <c r="ADY163" s="233"/>
      <c r="ADZ163" s="233"/>
      <c r="AEA163" s="233"/>
      <c r="AEB163" s="233"/>
      <c r="AEC163" s="233"/>
      <c r="AED163" s="233"/>
      <c r="AEE163" s="233"/>
      <c r="AEF163" s="233"/>
      <c r="AEG163" s="233"/>
      <c r="AEH163" s="233"/>
      <c r="AEI163" s="233"/>
      <c r="AEJ163" s="233"/>
      <c r="AEK163" s="233"/>
      <c r="AEL163" s="233"/>
      <c r="AEM163" s="233"/>
      <c r="AEN163" s="233"/>
      <c r="AEO163" s="233"/>
      <c r="AEP163" s="233"/>
      <c r="AEQ163" s="233"/>
      <c r="AER163" s="233"/>
      <c r="AES163" s="233"/>
      <c r="AET163" s="233"/>
      <c r="AEU163" s="233"/>
      <c r="AEV163" s="233"/>
      <c r="AEW163" s="233"/>
      <c r="AEX163" s="233"/>
      <c r="AEY163" s="233"/>
      <c r="AEZ163" s="233"/>
      <c r="AFA163" s="233"/>
      <c r="AFB163" s="233"/>
      <c r="AFC163" s="233"/>
      <c r="AFD163" s="233"/>
      <c r="AFE163" s="233"/>
      <c r="AFF163" s="233"/>
      <c r="AFG163" s="233"/>
      <c r="AFH163" s="233"/>
      <c r="AFI163" s="233"/>
      <c r="AFJ163" s="233"/>
      <c r="AFK163" s="233"/>
      <c r="AFL163" s="233"/>
      <c r="AFM163" s="233"/>
      <c r="AFN163" s="233"/>
      <c r="AFO163" s="233"/>
      <c r="AFP163" s="233"/>
      <c r="AFQ163" s="233"/>
      <c r="AFR163" s="233"/>
      <c r="AFS163" s="233"/>
      <c r="AFT163" s="233"/>
      <c r="AFU163" s="233"/>
      <c r="AFV163" s="233"/>
      <c r="AFW163" s="233"/>
      <c r="AFX163" s="233"/>
      <c r="AFY163" s="233"/>
      <c r="AFZ163" s="233"/>
      <c r="AGA163" s="233"/>
      <c r="AGB163" s="233"/>
      <c r="AGC163" s="233"/>
      <c r="AGD163" s="233"/>
      <c r="AGE163" s="233"/>
      <c r="AGF163" s="233"/>
      <c r="AGG163" s="233"/>
      <c r="AGH163" s="233"/>
      <c r="AGI163" s="233"/>
      <c r="AGJ163" s="233"/>
      <c r="AGK163" s="233"/>
      <c r="AGL163" s="233"/>
      <c r="AGM163" s="233"/>
      <c r="AGN163" s="233"/>
      <c r="AGO163" s="233"/>
      <c r="AGP163" s="233"/>
      <c r="AGQ163" s="233"/>
      <c r="AGR163" s="233"/>
      <c r="AGS163" s="233"/>
      <c r="AGT163" s="233"/>
      <c r="AGU163" s="233"/>
      <c r="AGV163" s="233"/>
      <c r="AGW163" s="233"/>
      <c r="AGX163" s="233"/>
      <c r="AGY163" s="233"/>
      <c r="AGZ163" s="233"/>
      <c r="AHA163" s="233"/>
      <c r="AHB163" s="233"/>
      <c r="AHC163" s="233"/>
      <c r="AHD163" s="233"/>
      <c r="AHE163" s="233"/>
      <c r="AHF163" s="233"/>
      <c r="AHG163" s="233"/>
      <c r="AHH163" s="233"/>
      <c r="AHI163" s="233"/>
      <c r="AHJ163" s="233"/>
      <c r="AHK163" s="233"/>
      <c r="AHL163" s="233"/>
      <c r="AHM163" s="233"/>
      <c r="AHN163" s="233"/>
      <c r="AHO163" s="233"/>
      <c r="AHP163" s="233"/>
      <c r="AHQ163" s="233"/>
      <c r="AHR163" s="233"/>
      <c r="AHS163" s="233"/>
      <c r="AHT163" s="233"/>
      <c r="AHU163" s="233"/>
      <c r="AHV163" s="233"/>
      <c r="AHW163" s="233"/>
      <c r="AHX163" s="233"/>
      <c r="AHY163" s="233"/>
      <c r="AHZ163" s="233"/>
      <c r="AIA163" s="233"/>
      <c r="AIB163" s="233"/>
      <c r="AIC163" s="233"/>
      <c r="AID163" s="233"/>
      <c r="AIE163" s="233"/>
      <c r="AIF163" s="233"/>
      <c r="AIG163" s="233"/>
      <c r="AIH163" s="233"/>
      <c r="AII163" s="233"/>
      <c r="AIJ163" s="233"/>
      <c r="AIK163" s="233"/>
      <c r="AIL163" s="233"/>
      <c r="AIM163" s="233"/>
      <c r="AIN163" s="233"/>
      <c r="AIO163" s="233"/>
      <c r="AIP163" s="233"/>
      <c r="AIQ163" s="233"/>
      <c r="AIR163" s="233"/>
      <c r="AIS163" s="233"/>
      <c r="AIT163" s="233"/>
      <c r="AIU163" s="233"/>
      <c r="AIV163" s="233"/>
      <c r="AIW163" s="233"/>
      <c r="AIX163" s="233"/>
      <c r="AIY163" s="233"/>
      <c r="AIZ163" s="233"/>
      <c r="AJA163" s="233"/>
      <c r="AJB163" s="233"/>
      <c r="AJC163" s="233"/>
      <c r="AJD163" s="233"/>
      <c r="AJE163" s="233"/>
      <c r="AJF163" s="233"/>
      <c r="AJG163" s="233"/>
      <c r="AJH163" s="233"/>
      <c r="AJI163" s="233"/>
      <c r="AJJ163" s="233"/>
      <c r="AJK163" s="233"/>
      <c r="AJL163" s="233"/>
      <c r="AJM163" s="233"/>
      <c r="AJN163" s="233"/>
      <c r="AJO163" s="233"/>
      <c r="AJP163" s="233"/>
      <c r="AJQ163" s="233"/>
      <c r="AJR163" s="233"/>
      <c r="AJS163" s="233"/>
      <c r="AJT163" s="233"/>
      <c r="AJU163" s="233"/>
      <c r="AJV163" s="233"/>
      <c r="AJW163" s="233"/>
      <c r="AJX163" s="233"/>
      <c r="AJY163" s="233"/>
      <c r="AJZ163" s="233"/>
      <c r="AKA163" s="233"/>
      <c r="AKB163" s="233"/>
      <c r="AKC163" s="233"/>
      <c r="AKD163" s="233"/>
      <c r="AKE163" s="233"/>
      <c r="AKF163" s="233"/>
      <c r="AKG163" s="233"/>
      <c r="AKH163" s="233"/>
      <c r="AKI163" s="233"/>
      <c r="AKJ163" s="233"/>
      <c r="AKK163" s="233"/>
      <c r="AKL163" s="233"/>
      <c r="AKM163" s="233"/>
      <c r="AKN163" s="233"/>
      <c r="AKO163" s="233"/>
      <c r="AKP163" s="233"/>
      <c r="AKQ163" s="233"/>
      <c r="AKR163" s="233"/>
      <c r="AKS163" s="233"/>
      <c r="AKT163" s="233"/>
      <c r="AKU163" s="233"/>
      <c r="AKV163" s="233"/>
      <c r="AKW163" s="233"/>
      <c r="AKX163" s="233"/>
      <c r="AKY163" s="233"/>
      <c r="AKZ163" s="233"/>
      <c r="ALA163" s="233"/>
      <c r="ALB163" s="233"/>
      <c r="ALC163" s="233"/>
      <c r="ALD163" s="233"/>
      <c r="ALE163" s="233"/>
      <c r="ALF163" s="233"/>
      <c r="ALG163" s="233"/>
      <c r="ALH163" s="233"/>
      <c r="ALI163" s="233"/>
      <c r="ALJ163" s="233"/>
      <c r="ALK163" s="233"/>
      <c r="ALL163" s="233"/>
      <c r="ALM163" s="233"/>
      <c r="ALN163" s="233"/>
      <c r="ALO163" s="233"/>
      <c r="ALP163" s="233"/>
      <c r="ALQ163" s="233"/>
      <c r="ALR163" s="233"/>
      <c r="ALS163" s="233"/>
    </row>
    <row r="164" spans="1:1007" x14ac:dyDescent="0.2">
      <c r="A164" s="415">
        <v>8</v>
      </c>
      <c r="B164" s="768" t="s">
        <v>201</v>
      </c>
      <c r="C164" s="761"/>
      <c r="D164" s="761"/>
      <c r="E164" s="767"/>
      <c r="F164" s="347">
        <f t="shared" si="26"/>
        <v>0</v>
      </c>
      <c r="G164" s="360">
        <f t="shared" si="27"/>
        <v>0</v>
      </c>
      <c r="H164" s="360">
        <f t="shared" si="28"/>
        <v>0</v>
      </c>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c r="AM164" s="233"/>
      <c r="AN164" s="233"/>
      <c r="AO164" s="233"/>
      <c r="AP164" s="233"/>
      <c r="AQ164" s="233"/>
      <c r="AR164" s="233"/>
      <c r="AS164" s="233"/>
      <c r="AT164" s="233"/>
      <c r="AU164" s="233"/>
      <c r="AV164" s="233"/>
      <c r="AW164" s="233"/>
      <c r="AX164" s="233"/>
      <c r="AY164" s="233"/>
      <c r="AZ164" s="233"/>
      <c r="BA164" s="233"/>
      <c r="BB164" s="233"/>
      <c r="BC164" s="233"/>
      <c r="BD164" s="233"/>
      <c r="BE164" s="233"/>
      <c r="BF164" s="233"/>
      <c r="BG164" s="233"/>
      <c r="BH164" s="233"/>
      <c r="BI164" s="233"/>
      <c r="BJ164" s="233"/>
      <c r="BK164" s="233"/>
      <c r="BL164" s="233"/>
      <c r="BM164" s="233"/>
      <c r="BN164" s="233"/>
      <c r="BO164" s="233"/>
      <c r="BP164" s="233"/>
      <c r="BQ164" s="233"/>
      <c r="BR164" s="233"/>
      <c r="BS164" s="233"/>
      <c r="BT164" s="233"/>
      <c r="BU164" s="233"/>
      <c r="BV164" s="233"/>
      <c r="BW164" s="233"/>
      <c r="BX164" s="233"/>
      <c r="BY164" s="233"/>
      <c r="BZ164" s="233"/>
      <c r="CA164" s="233"/>
      <c r="CB164" s="233"/>
      <c r="CC164" s="233"/>
      <c r="CD164" s="233"/>
      <c r="CE164" s="233"/>
      <c r="CF164" s="233"/>
      <c r="CG164" s="233"/>
      <c r="CH164" s="233"/>
      <c r="CI164" s="233"/>
      <c r="CJ164" s="233"/>
      <c r="CK164" s="233"/>
      <c r="CL164" s="233"/>
      <c r="CM164" s="233"/>
      <c r="CN164" s="233"/>
      <c r="CO164" s="233"/>
      <c r="CP164" s="233"/>
      <c r="CQ164" s="233"/>
      <c r="CR164" s="233"/>
      <c r="CS164" s="233"/>
      <c r="CT164" s="233"/>
      <c r="CU164" s="233"/>
      <c r="CV164" s="233"/>
      <c r="CW164" s="233"/>
      <c r="CX164" s="233"/>
      <c r="CY164" s="233"/>
      <c r="CZ164" s="233"/>
      <c r="DA164" s="233"/>
      <c r="DB164" s="233"/>
      <c r="DC164" s="233"/>
      <c r="DD164" s="233"/>
      <c r="DE164" s="233"/>
      <c r="DF164" s="233"/>
      <c r="DG164" s="233"/>
      <c r="DH164" s="233"/>
      <c r="DI164" s="233"/>
      <c r="DJ164" s="233"/>
      <c r="DK164" s="233"/>
      <c r="DL164" s="233"/>
      <c r="DM164" s="233"/>
      <c r="DN164" s="233"/>
      <c r="DO164" s="233"/>
      <c r="DP164" s="233"/>
      <c r="DQ164" s="233"/>
      <c r="DR164" s="233"/>
      <c r="DS164" s="233"/>
      <c r="DT164" s="233"/>
      <c r="DU164" s="233"/>
      <c r="DV164" s="233"/>
      <c r="DW164" s="233"/>
      <c r="DX164" s="233"/>
      <c r="DY164" s="233"/>
      <c r="DZ164" s="233"/>
      <c r="EA164" s="233"/>
      <c r="EB164" s="233"/>
      <c r="EC164" s="233"/>
      <c r="ED164" s="233"/>
      <c r="EE164" s="233"/>
      <c r="EF164" s="233"/>
      <c r="EG164" s="233"/>
      <c r="EH164" s="233"/>
      <c r="EI164" s="233"/>
      <c r="EJ164" s="233"/>
      <c r="EK164" s="233"/>
      <c r="EL164" s="233"/>
      <c r="EM164" s="233"/>
      <c r="EN164" s="233"/>
      <c r="EO164" s="233"/>
      <c r="EP164" s="233"/>
      <c r="EQ164" s="233"/>
      <c r="ER164" s="233"/>
      <c r="ES164" s="233"/>
      <c r="ET164" s="233"/>
      <c r="EU164" s="233"/>
      <c r="EV164" s="233"/>
      <c r="EW164" s="233"/>
      <c r="EX164" s="233"/>
      <c r="EY164" s="233"/>
      <c r="EZ164" s="233"/>
      <c r="FA164" s="233"/>
      <c r="FB164" s="233"/>
      <c r="FC164" s="233"/>
      <c r="FD164" s="233"/>
      <c r="FE164" s="233"/>
      <c r="FF164" s="233"/>
      <c r="FG164" s="233"/>
      <c r="FH164" s="233"/>
      <c r="FI164" s="233"/>
      <c r="FJ164" s="233"/>
      <c r="FK164" s="233"/>
      <c r="FL164" s="233"/>
      <c r="FM164" s="233"/>
      <c r="FN164" s="233"/>
      <c r="FO164" s="233"/>
      <c r="FP164" s="233"/>
      <c r="FQ164" s="233"/>
      <c r="FR164" s="233"/>
      <c r="FS164" s="233"/>
      <c r="FT164" s="233"/>
      <c r="FU164" s="233"/>
      <c r="FV164" s="233"/>
      <c r="FW164" s="233"/>
      <c r="FX164" s="233"/>
      <c r="FY164" s="233"/>
      <c r="FZ164" s="233"/>
      <c r="GA164" s="233"/>
      <c r="GB164" s="233"/>
      <c r="GC164" s="233"/>
      <c r="GD164" s="233"/>
      <c r="GE164" s="233"/>
      <c r="GF164" s="233"/>
      <c r="GG164" s="233"/>
      <c r="GH164" s="233"/>
      <c r="GI164" s="233"/>
      <c r="GJ164" s="233"/>
      <c r="GK164" s="233"/>
      <c r="GL164" s="233"/>
      <c r="GM164" s="233"/>
      <c r="GN164" s="233"/>
      <c r="GO164" s="233"/>
      <c r="GP164" s="233"/>
      <c r="GQ164" s="233"/>
      <c r="GR164" s="233"/>
      <c r="GS164" s="233"/>
      <c r="GT164" s="233"/>
      <c r="GU164" s="233"/>
      <c r="GV164" s="233"/>
      <c r="GW164" s="233"/>
      <c r="GX164" s="233"/>
      <c r="GY164" s="233"/>
      <c r="GZ164" s="233"/>
      <c r="HA164" s="233"/>
      <c r="HB164" s="233"/>
      <c r="HC164" s="233"/>
      <c r="HD164" s="233"/>
      <c r="HE164" s="233"/>
      <c r="HF164" s="233"/>
      <c r="HG164" s="233"/>
      <c r="HH164" s="233"/>
      <c r="HI164" s="233"/>
      <c r="HJ164" s="233"/>
      <c r="HK164" s="233"/>
      <c r="HL164" s="233"/>
      <c r="HM164" s="233"/>
      <c r="HN164" s="233"/>
      <c r="HO164" s="233"/>
      <c r="HP164" s="233"/>
      <c r="HQ164" s="233"/>
      <c r="HR164" s="233"/>
      <c r="HS164" s="233"/>
      <c r="HT164" s="233"/>
      <c r="HU164" s="233"/>
      <c r="HV164" s="233"/>
      <c r="HW164" s="233"/>
      <c r="HX164" s="233"/>
      <c r="HY164" s="233"/>
      <c r="HZ164" s="233"/>
      <c r="IA164" s="233"/>
      <c r="IB164" s="233"/>
      <c r="IC164" s="233"/>
      <c r="ID164" s="233"/>
      <c r="IE164" s="233"/>
      <c r="IF164" s="233"/>
      <c r="IG164" s="233"/>
      <c r="IH164" s="233"/>
      <c r="II164" s="233"/>
      <c r="IJ164" s="233"/>
      <c r="IK164" s="233"/>
      <c r="IL164" s="233"/>
      <c r="IM164" s="233"/>
      <c r="IN164" s="233"/>
      <c r="IO164" s="233"/>
      <c r="IP164" s="233"/>
      <c r="IQ164" s="233"/>
      <c r="IR164" s="233"/>
      <c r="IS164" s="233"/>
      <c r="IT164" s="233"/>
      <c r="IU164" s="233"/>
      <c r="IV164" s="233"/>
      <c r="IW164" s="233"/>
      <c r="IX164" s="233"/>
      <c r="IY164" s="233"/>
      <c r="IZ164" s="233"/>
      <c r="JA164" s="233"/>
      <c r="JB164" s="233"/>
      <c r="JC164" s="233"/>
      <c r="JD164" s="233"/>
      <c r="JE164" s="233"/>
      <c r="JF164" s="233"/>
      <c r="JG164" s="233"/>
      <c r="JH164" s="233"/>
      <c r="JI164" s="233"/>
      <c r="JJ164" s="233"/>
      <c r="JK164" s="233"/>
      <c r="JL164" s="233"/>
      <c r="JM164" s="233"/>
      <c r="JN164" s="233"/>
      <c r="JO164" s="233"/>
      <c r="JP164" s="233"/>
      <c r="JQ164" s="233"/>
      <c r="JR164" s="233"/>
      <c r="JS164" s="233"/>
      <c r="JT164" s="233"/>
      <c r="JU164" s="233"/>
      <c r="JV164" s="233"/>
      <c r="JW164" s="233"/>
      <c r="JX164" s="233"/>
      <c r="JY164" s="233"/>
      <c r="JZ164" s="233"/>
      <c r="KA164" s="233"/>
      <c r="KB164" s="233"/>
      <c r="KC164" s="233"/>
      <c r="KD164" s="233"/>
      <c r="KE164" s="233"/>
      <c r="KF164" s="233"/>
      <c r="KG164" s="233"/>
      <c r="KH164" s="233"/>
      <c r="KI164" s="233"/>
      <c r="KJ164" s="233"/>
      <c r="KK164" s="233"/>
      <c r="KL164" s="233"/>
      <c r="KM164" s="233"/>
      <c r="KN164" s="233"/>
      <c r="KO164" s="233"/>
      <c r="KP164" s="233"/>
      <c r="KQ164" s="233"/>
      <c r="KR164" s="233"/>
      <c r="KS164" s="233"/>
      <c r="KT164" s="233"/>
      <c r="KU164" s="233"/>
      <c r="KV164" s="233"/>
      <c r="KW164" s="233"/>
      <c r="KX164" s="233"/>
      <c r="KY164" s="233"/>
      <c r="KZ164" s="233"/>
      <c r="LA164" s="233"/>
      <c r="LB164" s="233"/>
      <c r="LC164" s="233"/>
      <c r="LD164" s="233"/>
      <c r="LE164" s="233"/>
      <c r="LF164" s="233"/>
      <c r="LG164" s="233"/>
      <c r="LH164" s="233"/>
      <c r="LI164" s="233"/>
      <c r="LJ164" s="233"/>
      <c r="LK164" s="233"/>
      <c r="LL164" s="233"/>
      <c r="LM164" s="233"/>
      <c r="LN164" s="233"/>
      <c r="LO164" s="233"/>
      <c r="LP164" s="233"/>
      <c r="LQ164" s="233"/>
      <c r="LR164" s="233"/>
      <c r="LS164" s="233"/>
      <c r="LT164" s="233"/>
      <c r="LU164" s="233"/>
      <c r="LV164" s="233"/>
      <c r="LW164" s="233"/>
      <c r="LX164" s="233"/>
      <c r="LY164" s="233"/>
      <c r="LZ164" s="233"/>
      <c r="MA164" s="233"/>
      <c r="MB164" s="233"/>
      <c r="MC164" s="233"/>
      <c r="MD164" s="233"/>
      <c r="ME164" s="233"/>
      <c r="MF164" s="233"/>
      <c r="MG164" s="233"/>
      <c r="MH164" s="233"/>
      <c r="MI164" s="233"/>
      <c r="MJ164" s="233"/>
      <c r="MK164" s="233"/>
      <c r="ML164" s="233"/>
      <c r="MM164" s="233"/>
      <c r="MN164" s="233"/>
      <c r="MO164" s="233"/>
      <c r="MP164" s="233"/>
      <c r="MQ164" s="233"/>
      <c r="MR164" s="233"/>
      <c r="MS164" s="233"/>
      <c r="MT164" s="233"/>
      <c r="MU164" s="233"/>
      <c r="MV164" s="233"/>
      <c r="MW164" s="233"/>
      <c r="MX164" s="233"/>
      <c r="MY164" s="233"/>
      <c r="MZ164" s="233"/>
      <c r="NA164" s="233"/>
      <c r="NB164" s="233"/>
      <c r="NC164" s="233"/>
      <c r="ND164" s="233"/>
      <c r="NE164" s="233"/>
      <c r="NF164" s="233"/>
      <c r="NG164" s="233"/>
      <c r="NH164" s="233"/>
      <c r="NI164" s="233"/>
      <c r="NJ164" s="233"/>
      <c r="NK164" s="233"/>
      <c r="NL164" s="233"/>
      <c r="NM164" s="233"/>
      <c r="NN164" s="233"/>
      <c r="NO164" s="233"/>
      <c r="NP164" s="233"/>
      <c r="NQ164" s="233"/>
      <c r="NR164" s="233"/>
      <c r="NS164" s="233"/>
      <c r="NT164" s="233"/>
      <c r="NU164" s="233"/>
      <c r="NV164" s="233"/>
      <c r="NW164" s="233"/>
      <c r="NX164" s="233"/>
      <c r="NY164" s="233"/>
      <c r="NZ164" s="233"/>
      <c r="OA164" s="233"/>
      <c r="OB164" s="233"/>
      <c r="OC164" s="233"/>
      <c r="OD164" s="233"/>
      <c r="OE164" s="233"/>
      <c r="OF164" s="233"/>
      <c r="OG164" s="233"/>
      <c r="OH164" s="233"/>
      <c r="OI164" s="233"/>
      <c r="OJ164" s="233"/>
      <c r="OK164" s="233"/>
      <c r="OL164" s="233"/>
      <c r="OM164" s="233"/>
      <c r="ON164" s="233"/>
      <c r="OO164" s="233"/>
      <c r="OP164" s="233"/>
      <c r="OQ164" s="233"/>
      <c r="OR164" s="233"/>
      <c r="OS164" s="233"/>
      <c r="OT164" s="233"/>
      <c r="OU164" s="233"/>
      <c r="OV164" s="233"/>
      <c r="OW164" s="233"/>
      <c r="OX164" s="233"/>
      <c r="OY164" s="233"/>
      <c r="OZ164" s="233"/>
      <c r="PA164" s="233"/>
      <c r="PB164" s="233"/>
      <c r="PC164" s="233"/>
      <c r="PD164" s="233"/>
      <c r="PE164" s="233"/>
      <c r="PF164" s="233"/>
      <c r="PG164" s="233"/>
      <c r="PH164" s="233"/>
      <c r="PI164" s="233"/>
      <c r="PJ164" s="233"/>
      <c r="PK164" s="233"/>
      <c r="PL164" s="233"/>
      <c r="PM164" s="233"/>
      <c r="PN164" s="233"/>
      <c r="PO164" s="233"/>
      <c r="PP164" s="233"/>
      <c r="PQ164" s="233"/>
      <c r="PR164" s="233"/>
      <c r="PS164" s="233"/>
      <c r="PT164" s="233"/>
      <c r="PU164" s="233"/>
      <c r="PV164" s="233"/>
      <c r="PW164" s="233"/>
      <c r="PX164" s="233"/>
      <c r="PY164" s="233"/>
      <c r="PZ164" s="233"/>
      <c r="QA164" s="233"/>
      <c r="QB164" s="233"/>
      <c r="QC164" s="233"/>
      <c r="QD164" s="233"/>
      <c r="QE164" s="233"/>
      <c r="QF164" s="233"/>
      <c r="QG164" s="233"/>
      <c r="QH164" s="233"/>
      <c r="QI164" s="233"/>
      <c r="QJ164" s="233"/>
      <c r="QK164" s="233"/>
      <c r="QL164" s="233"/>
      <c r="QM164" s="233"/>
      <c r="QN164" s="233"/>
      <c r="QO164" s="233"/>
      <c r="QP164" s="233"/>
      <c r="QQ164" s="233"/>
      <c r="QR164" s="233"/>
      <c r="QS164" s="233"/>
      <c r="QT164" s="233"/>
      <c r="QU164" s="233"/>
      <c r="QV164" s="233"/>
      <c r="QW164" s="233"/>
      <c r="QX164" s="233"/>
      <c r="QY164" s="233"/>
      <c r="QZ164" s="233"/>
      <c r="RA164" s="233"/>
      <c r="RB164" s="233"/>
      <c r="RC164" s="233"/>
      <c r="RD164" s="233"/>
      <c r="RE164" s="233"/>
      <c r="RF164" s="233"/>
      <c r="RG164" s="233"/>
      <c r="RH164" s="233"/>
      <c r="RI164" s="233"/>
      <c r="RJ164" s="233"/>
      <c r="RK164" s="233"/>
      <c r="RL164" s="233"/>
      <c r="RM164" s="233"/>
      <c r="RN164" s="233"/>
      <c r="RO164" s="233"/>
      <c r="RP164" s="233"/>
      <c r="RQ164" s="233"/>
      <c r="RR164" s="233"/>
      <c r="RS164" s="233"/>
      <c r="RT164" s="233"/>
      <c r="RU164" s="233"/>
      <c r="RV164" s="233"/>
      <c r="RW164" s="233"/>
      <c r="RX164" s="233"/>
      <c r="RY164" s="233"/>
      <c r="RZ164" s="233"/>
      <c r="SA164" s="233"/>
      <c r="SB164" s="233"/>
      <c r="SC164" s="233"/>
      <c r="SD164" s="233"/>
      <c r="SE164" s="233"/>
      <c r="SF164" s="233"/>
      <c r="SG164" s="233"/>
      <c r="SH164" s="233"/>
      <c r="SI164" s="233"/>
      <c r="SJ164" s="233"/>
      <c r="SK164" s="233"/>
      <c r="SL164" s="233"/>
      <c r="SM164" s="233"/>
      <c r="SN164" s="233"/>
      <c r="SO164" s="233"/>
      <c r="SP164" s="233"/>
      <c r="SQ164" s="233"/>
      <c r="SR164" s="233"/>
      <c r="SS164" s="233"/>
      <c r="ST164" s="233"/>
      <c r="SU164" s="233"/>
      <c r="SV164" s="233"/>
      <c r="SW164" s="233"/>
      <c r="SX164" s="233"/>
      <c r="SY164" s="233"/>
      <c r="SZ164" s="233"/>
      <c r="TA164" s="233"/>
      <c r="TB164" s="233"/>
      <c r="TC164" s="233"/>
      <c r="TD164" s="233"/>
      <c r="TE164" s="233"/>
      <c r="TF164" s="233"/>
      <c r="TG164" s="233"/>
      <c r="TH164" s="233"/>
      <c r="TI164" s="233"/>
      <c r="TJ164" s="233"/>
      <c r="TK164" s="233"/>
      <c r="TL164" s="233"/>
      <c r="TM164" s="233"/>
      <c r="TN164" s="233"/>
      <c r="TO164" s="233"/>
      <c r="TP164" s="233"/>
      <c r="TQ164" s="233"/>
      <c r="TR164" s="233"/>
      <c r="TS164" s="233"/>
      <c r="TT164" s="233"/>
      <c r="TU164" s="233"/>
      <c r="TV164" s="233"/>
      <c r="TW164" s="233"/>
      <c r="TX164" s="233"/>
      <c r="TY164" s="233"/>
      <c r="TZ164" s="233"/>
      <c r="UA164" s="233"/>
      <c r="UB164" s="233"/>
      <c r="UC164" s="233"/>
      <c r="UD164" s="233"/>
      <c r="UE164" s="233"/>
      <c r="UF164" s="233"/>
      <c r="UG164" s="233"/>
      <c r="UH164" s="233"/>
      <c r="UI164" s="233"/>
      <c r="UJ164" s="233"/>
      <c r="UK164" s="233"/>
      <c r="UL164" s="233"/>
      <c r="UM164" s="233"/>
      <c r="UN164" s="233"/>
      <c r="UO164" s="233"/>
      <c r="UP164" s="233"/>
      <c r="UQ164" s="233"/>
      <c r="UR164" s="233"/>
      <c r="US164" s="233"/>
      <c r="UT164" s="233"/>
      <c r="UU164" s="233"/>
      <c r="UV164" s="233"/>
      <c r="UW164" s="233"/>
      <c r="UX164" s="233"/>
      <c r="UY164" s="233"/>
      <c r="UZ164" s="233"/>
      <c r="VA164" s="233"/>
      <c r="VB164" s="233"/>
      <c r="VC164" s="233"/>
      <c r="VD164" s="233"/>
      <c r="VE164" s="233"/>
      <c r="VF164" s="233"/>
      <c r="VG164" s="233"/>
      <c r="VH164" s="233"/>
      <c r="VI164" s="233"/>
      <c r="VJ164" s="233"/>
      <c r="VK164" s="233"/>
      <c r="VL164" s="233"/>
      <c r="VM164" s="233"/>
      <c r="VN164" s="233"/>
      <c r="VO164" s="233"/>
      <c r="VP164" s="233"/>
      <c r="VQ164" s="233"/>
      <c r="VR164" s="233"/>
      <c r="VS164" s="233"/>
      <c r="VT164" s="233"/>
      <c r="VU164" s="233"/>
      <c r="VV164" s="233"/>
      <c r="VW164" s="233"/>
      <c r="VX164" s="233"/>
      <c r="VY164" s="233"/>
      <c r="VZ164" s="233"/>
      <c r="WA164" s="233"/>
      <c r="WB164" s="233"/>
      <c r="WC164" s="233"/>
      <c r="WD164" s="233"/>
      <c r="WE164" s="233"/>
      <c r="WF164" s="233"/>
      <c r="WG164" s="233"/>
      <c r="WH164" s="233"/>
      <c r="WI164" s="233"/>
      <c r="WJ164" s="233"/>
      <c r="WK164" s="233"/>
      <c r="WL164" s="233"/>
      <c r="WM164" s="233"/>
      <c r="WN164" s="233"/>
      <c r="WO164" s="233"/>
      <c r="WP164" s="233"/>
      <c r="WQ164" s="233"/>
      <c r="WR164" s="233"/>
      <c r="WS164" s="233"/>
      <c r="WT164" s="233"/>
      <c r="WU164" s="233"/>
      <c r="WV164" s="233"/>
      <c r="WW164" s="233"/>
      <c r="WX164" s="233"/>
      <c r="WY164" s="233"/>
      <c r="WZ164" s="233"/>
      <c r="XA164" s="233"/>
      <c r="XB164" s="233"/>
      <c r="XC164" s="233"/>
      <c r="XD164" s="233"/>
      <c r="XE164" s="233"/>
      <c r="XF164" s="233"/>
      <c r="XG164" s="233"/>
      <c r="XH164" s="233"/>
      <c r="XI164" s="233"/>
      <c r="XJ164" s="233"/>
      <c r="XK164" s="233"/>
      <c r="XL164" s="233"/>
      <c r="XM164" s="233"/>
      <c r="XN164" s="233"/>
      <c r="XO164" s="233"/>
      <c r="XP164" s="233"/>
      <c r="XQ164" s="233"/>
      <c r="XR164" s="233"/>
      <c r="XS164" s="233"/>
      <c r="XT164" s="233"/>
      <c r="XU164" s="233"/>
      <c r="XV164" s="233"/>
      <c r="XW164" s="233"/>
      <c r="XX164" s="233"/>
      <c r="XY164" s="233"/>
      <c r="XZ164" s="233"/>
      <c r="YA164" s="233"/>
      <c r="YB164" s="233"/>
      <c r="YC164" s="233"/>
      <c r="YD164" s="233"/>
      <c r="YE164" s="233"/>
      <c r="YF164" s="233"/>
      <c r="YG164" s="233"/>
      <c r="YH164" s="233"/>
      <c r="YI164" s="233"/>
      <c r="YJ164" s="233"/>
      <c r="YK164" s="233"/>
      <c r="YL164" s="233"/>
      <c r="YM164" s="233"/>
      <c r="YN164" s="233"/>
      <c r="YO164" s="233"/>
      <c r="YP164" s="233"/>
      <c r="YQ164" s="233"/>
      <c r="YR164" s="233"/>
      <c r="YS164" s="233"/>
      <c r="YT164" s="233"/>
      <c r="YU164" s="233"/>
      <c r="YV164" s="233"/>
      <c r="YW164" s="233"/>
      <c r="YX164" s="233"/>
      <c r="YY164" s="233"/>
      <c r="YZ164" s="233"/>
      <c r="ZA164" s="233"/>
      <c r="ZB164" s="233"/>
      <c r="ZC164" s="233"/>
      <c r="ZD164" s="233"/>
      <c r="ZE164" s="233"/>
      <c r="ZF164" s="233"/>
      <c r="ZG164" s="233"/>
      <c r="ZH164" s="233"/>
      <c r="ZI164" s="233"/>
      <c r="ZJ164" s="233"/>
      <c r="ZK164" s="233"/>
      <c r="ZL164" s="233"/>
      <c r="ZM164" s="233"/>
      <c r="ZN164" s="233"/>
      <c r="ZO164" s="233"/>
      <c r="ZP164" s="233"/>
      <c r="ZQ164" s="233"/>
      <c r="ZR164" s="233"/>
      <c r="ZS164" s="233"/>
      <c r="ZT164" s="233"/>
      <c r="ZU164" s="233"/>
      <c r="ZV164" s="233"/>
      <c r="ZW164" s="233"/>
      <c r="ZX164" s="233"/>
      <c r="ZY164" s="233"/>
      <c r="ZZ164" s="233"/>
      <c r="AAA164" s="233"/>
      <c r="AAB164" s="233"/>
      <c r="AAC164" s="233"/>
      <c r="AAD164" s="233"/>
      <c r="AAE164" s="233"/>
      <c r="AAF164" s="233"/>
      <c r="AAG164" s="233"/>
      <c r="AAH164" s="233"/>
      <c r="AAI164" s="233"/>
      <c r="AAJ164" s="233"/>
      <c r="AAK164" s="233"/>
      <c r="AAL164" s="233"/>
      <c r="AAM164" s="233"/>
      <c r="AAN164" s="233"/>
      <c r="AAO164" s="233"/>
      <c r="AAP164" s="233"/>
      <c r="AAQ164" s="233"/>
      <c r="AAR164" s="233"/>
      <c r="AAS164" s="233"/>
      <c r="AAT164" s="233"/>
      <c r="AAU164" s="233"/>
      <c r="AAV164" s="233"/>
      <c r="AAW164" s="233"/>
      <c r="AAX164" s="233"/>
      <c r="AAY164" s="233"/>
      <c r="AAZ164" s="233"/>
      <c r="ABA164" s="233"/>
      <c r="ABB164" s="233"/>
      <c r="ABC164" s="233"/>
      <c r="ABD164" s="233"/>
      <c r="ABE164" s="233"/>
      <c r="ABF164" s="233"/>
      <c r="ABG164" s="233"/>
      <c r="ABH164" s="233"/>
      <c r="ABI164" s="233"/>
      <c r="ABJ164" s="233"/>
      <c r="ABK164" s="233"/>
      <c r="ABL164" s="233"/>
      <c r="ABM164" s="233"/>
      <c r="ABN164" s="233"/>
      <c r="ABO164" s="233"/>
      <c r="ABP164" s="233"/>
      <c r="ABQ164" s="233"/>
      <c r="ABR164" s="233"/>
      <c r="ABS164" s="233"/>
      <c r="ABT164" s="233"/>
      <c r="ABU164" s="233"/>
      <c r="ABV164" s="233"/>
      <c r="ABW164" s="233"/>
      <c r="ABX164" s="233"/>
      <c r="ABY164" s="233"/>
      <c r="ABZ164" s="233"/>
      <c r="ACA164" s="233"/>
      <c r="ACB164" s="233"/>
      <c r="ACC164" s="233"/>
      <c r="ACD164" s="233"/>
      <c r="ACE164" s="233"/>
      <c r="ACF164" s="233"/>
      <c r="ACG164" s="233"/>
      <c r="ACH164" s="233"/>
      <c r="ACI164" s="233"/>
      <c r="ACJ164" s="233"/>
      <c r="ACK164" s="233"/>
      <c r="ACL164" s="233"/>
      <c r="ACM164" s="233"/>
      <c r="ACN164" s="233"/>
      <c r="ACO164" s="233"/>
      <c r="ACP164" s="233"/>
      <c r="ACQ164" s="233"/>
      <c r="ACR164" s="233"/>
      <c r="ACS164" s="233"/>
      <c r="ACT164" s="233"/>
      <c r="ACU164" s="233"/>
      <c r="ACV164" s="233"/>
      <c r="ACW164" s="233"/>
      <c r="ACX164" s="233"/>
      <c r="ACY164" s="233"/>
      <c r="ACZ164" s="233"/>
      <c r="ADA164" s="233"/>
      <c r="ADB164" s="233"/>
      <c r="ADC164" s="233"/>
      <c r="ADD164" s="233"/>
      <c r="ADE164" s="233"/>
      <c r="ADF164" s="233"/>
      <c r="ADG164" s="233"/>
      <c r="ADH164" s="233"/>
      <c r="ADI164" s="233"/>
      <c r="ADJ164" s="233"/>
      <c r="ADK164" s="233"/>
      <c r="ADL164" s="233"/>
      <c r="ADM164" s="233"/>
      <c r="ADN164" s="233"/>
      <c r="ADO164" s="233"/>
      <c r="ADP164" s="233"/>
      <c r="ADQ164" s="233"/>
      <c r="ADR164" s="233"/>
      <c r="ADS164" s="233"/>
      <c r="ADT164" s="233"/>
      <c r="ADU164" s="233"/>
      <c r="ADV164" s="233"/>
      <c r="ADW164" s="233"/>
      <c r="ADX164" s="233"/>
      <c r="ADY164" s="233"/>
      <c r="ADZ164" s="233"/>
      <c r="AEA164" s="233"/>
      <c r="AEB164" s="233"/>
      <c r="AEC164" s="233"/>
      <c r="AED164" s="233"/>
      <c r="AEE164" s="233"/>
      <c r="AEF164" s="233"/>
      <c r="AEG164" s="233"/>
      <c r="AEH164" s="233"/>
      <c r="AEI164" s="233"/>
      <c r="AEJ164" s="233"/>
      <c r="AEK164" s="233"/>
      <c r="AEL164" s="233"/>
      <c r="AEM164" s="233"/>
      <c r="AEN164" s="233"/>
      <c r="AEO164" s="233"/>
      <c r="AEP164" s="233"/>
      <c r="AEQ164" s="233"/>
      <c r="AER164" s="233"/>
      <c r="AES164" s="233"/>
      <c r="AET164" s="233"/>
      <c r="AEU164" s="233"/>
      <c r="AEV164" s="233"/>
      <c r="AEW164" s="233"/>
      <c r="AEX164" s="233"/>
      <c r="AEY164" s="233"/>
      <c r="AEZ164" s="233"/>
      <c r="AFA164" s="233"/>
      <c r="AFB164" s="233"/>
      <c r="AFC164" s="233"/>
      <c r="AFD164" s="233"/>
      <c r="AFE164" s="233"/>
      <c r="AFF164" s="233"/>
      <c r="AFG164" s="233"/>
      <c r="AFH164" s="233"/>
      <c r="AFI164" s="233"/>
      <c r="AFJ164" s="233"/>
      <c r="AFK164" s="233"/>
      <c r="AFL164" s="233"/>
      <c r="AFM164" s="233"/>
      <c r="AFN164" s="233"/>
      <c r="AFO164" s="233"/>
      <c r="AFP164" s="233"/>
      <c r="AFQ164" s="233"/>
      <c r="AFR164" s="233"/>
      <c r="AFS164" s="233"/>
      <c r="AFT164" s="233"/>
      <c r="AFU164" s="233"/>
      <c r="AFV164" s="233"/>
      <c r="AFW164" s="233"/>
      <c r="AFX164" s="233"/>
      <c r="AFY164" s="233"/>
      <c r="AFZ164" s="233"/>
      <c r="AGA164" s="233"/>
      <c r="AGB164" s="233"/>
      <c r="AGC164" s="233"/>
      <c r="AGD164" s="233"/>
      <c r="AGE164" s="233"/>
      <c r="AGF164" s="233"/>
      <c r="AGG164" s="233"/>
      <c r="AGH164" s="233"/>
      <c r="AGI164" s="233"/>
      <c r="AGJ164" s="233"/>
      <c r="AGK164" s="233"/>
      <c r="AGL164" s="233"/>
      <c r="AGM164" s="233"/>
      <c r="AGN164" s="233"/>
      <c r="AGO164" s="233"/>
      <c r="AGP164" s="233"/>
      <c r="AGQ164" s="233"/>
      <c r="AGR164" s="233"/>
      <c r="AGS164" s="233"/>
      <c r="AGT164" s="233"/>
      <c r="AGU164" s="233"/>
      <c r="AGV164" s="233"/>
      <c r="AGW164" s="233"/>
      <c r="AGX164" s="233"/>
      <c r="AGY164" s="233"/>
      <c r="AGZ164" s="233"/>
      <c r="AHA164" s="233"/>
      <c r="AHB164" s="233"/>
      <c r="AHC164" s="233"/>
      <c r="AHD164" s="233"/>
      <c r="AHE164" s="233"/>
      <c r="AHF164" s="233"/>
      <c r="AHG164" s="233"/>
      <c r="AHH164" s="233"/>
      <c r="AHI164" s="233"/>
      <c r="AHJ164" s="233"/>
      <c r="AHK164" s="233"/>
      <c r="AHL164" s="233"/>
      <c r="AHM164" s="233"/>
      <c r="AHN164" s="233"/>
      <c r="AHO164" s="233"/>
      <c r="AHP164" s="233"/>
      <c r="AHQ164" s="233"/>
      <c r="AHR164" s="233"/>
      <c r="AHS164" s="233"/>
      <c r="AHT164" s="233"/>
      <c r="AHU164" s="233"/>
      <c r="AHV164" s="233"/>
      <c r="AHW164" s="233"/>
      <c r="AHX164" s="233"/>
      <c r="AHY164" s="233"/>
      <c r="AHZ164" s="233"/>
      <c r="AIA164" s="233"/>
      <c r="AIB164" s="233"/>
      <c r="AIC164" s="233"/>
      <c r="AID164" s="233"/>
      <c r="AIE164" s="233"/>
      <c r="AIF164" s="233"/>
      <c r="AIG164" s="233"/>
      <c r="AIH164" s="233"/>
      <c r="AII164" s="233"/>
      <c r="AIJ164" s="233"/>
      <c r="AIK164" s="233"/>
      <c r="AIL164" s="233"/>
      <c r="AIM164" s="233"/>
      <c r="AIN164" s="233"/>
      <c r="AIO164" s="233"/>
      <c r="AIP164" s="233"/>
      <c r="AIQ164" s="233"/>
      <c r="AIR164" s="233"/>
      <c r="AIS164" s="233"/>
      <c r="AIT164" s="233"/>
      <c r="AIU164" s="233"/>
      <c r="AIV164" s="233"/>
      <c r="AIW164" s="233"/>
      <c r="AIX164" s="233"/>
      <c r="AIY164" s="233"/>
      <c r="AIZ164" s="233"/>
      <c r="AJA164" s="233"/>
      <c r="AJB164" s="233"/>
      <c r="AJC164" s="233"/>
      <c r="AJD164" s="233"/>
      <c r="AJE164" s="233"/>
      <c r="AJF164" s="233"/>
      <c r="AJG164" s="233"/>
      <c r="AJH164" s="233"/>
      <c r="AJI164" s="233"/>
      <c r="AJJ164" s="233"/>
      <c r="AJK164" s="233"/>
      <c r="AJL164" s="233"/>
      <c r="AJM164" s="233"/>
      <c r="AJN164" s="233"/>
      <c r="AJO164" s="233"/>
      <c r="AJP164" s="233"/>
      <c r="AJQ164" s="233"/>
      <c r="AJR164" s="233"/>
      <c r="AJS164" s="233"/>
      <c r="AJT164" s="233"/>
      <c r="AJU164" s="233"/>
      <c r="AJV164" s="233"/>
      <c r="AJW164" s="233"/>
      <c r="AJX164" s="233"/>
      <c r="AJY164" s="233"/>
      <c r="AJZ164" s="233"/>
      <c r="AKA164" s="233"/>
      <c r="AKB164" s="233"/>
      <c r="AKC164" s="233"/>
      <c r="AKD164" s="233"/>
      <c r="AKE164" s="233"/>
      <c r="AKF164" s="233"/>
      <c r="AKG164" s="233"/>
      <c r="AKH164" s="233"/>
      <c r="AKI164" s="233"/>
      <c r="AKJ164" s="233"/>
      <c r="AKK164" s="233"/>
      <c r="AKL164" s="233"/>
      <c r="AKM164" s="233"/>
      <c r="AKN164" s="233"/>
      <c r="AKO164" s="233"/>
      <c r="AKP164" s="233"/>
      <c r="AKQ164" s="233"/>
      <c r="AKR164" s="233"/>
      <c r="AKS164" s="233"/>
      <c r="AKT164" s="233"/>
      <c r="AKU164" s="233"/>
      <c r="AKV164" s="233"/>
      <c r="AKW164" s="233"/>
      <c r="AKX164" s="233"/>
      <c r="AKY164" s="233"/>
      <c r="AKZ164" s="233"/>
      <c r="ALA164" s="233"/>
      <c r="ALB164" s="233"/>
      <c r="ALC164" s="233"/>
      <c r="ALD164" s="233"/>
      <c r="ALE164" s="233"/>
      <c r="ALF164" s="233"/>
      <c r="ALG164" s="233"/>
      <c r="ALH164" s="233"/>
      <c r="ALI164" s="233"/>
      <c r="ALJ164" s="233"/>
      <c r="ALK164" s="233"/>
      <c r="ALL164" s="233"/>
      <c r="ALM164" s="233"/>
      <c r="ALN164" s="233"/>
      <c r="ALO164" s="233"/>
      <c r="ALP164" s="233"/>
      <c r="ALQ164" s="233"/>
      <c r="ALR164" s="233"/>
      <c r="ALS164" s="233"/>
    </row>
    <row r="165" spans="1:1007" x14ac:dyDescent="0.2">
      <c r="A165" s="415">
        <v>9</v>
      </c>
      <c r="B165" s="768" t="s">
        <v>201</v>
      </c>
      <c r="C165" s="761"/>
      <c r="D165" s="761"/>
      <c r="E165" s="767"/>
      <c r="F165" s="426">
        <f t="shared" si="26"/>
        <v>0</v>
      </c>
      <c r="G165" s="360">
        <f t="shared" si="27"/>
        <v>0</v>
      </c>
      <c r="H165" s="360">
        <f t="shared" si="28"/>
        <v>0</v>
      </c>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c r="AM165" s="233"/>
      <c r="AN165" s="233"/>
      <c r="AO165" s="233"/>
      <c r="AP165" s="233"/>
      <c r="AQ165" s="233"/>
      <c r="AR165" s="233"/>
      <c r="AS165" s="233"/>
      <c r="AT165" s="233"/>
      <c r="AU165" s="233"/>
      <c r="AV165" s="233"/>
      <c r="AW165" s="233"/>
      <c r="AX165" s="233"/>
      <c r="AY165" s="233"/>
      <c r="AZ165" s="233"/>
      <c r="BA165" s="233"/>
      <c r="BB165" s="233"/>
      <c r="BC165" s="233"/>
      <c r="BD165" s="233"/>
      <c r="BE165" s="233"/>
      <c r="BF165" s="233"/>
      <c r="BG165" s="233"/>
      <c r="BH165" s="233"/>
      <c r="BI165" s="233"/>
      <c r="BJ165" s="233"/>
      <c r="BK165" s="233"/>
      <c r="BL165" s="233"/>
      <c r="BM165" s="233"/>
      <c r="BN165" s="233"/>
      <c r="BO165" s="233"/>
      <c r="BP165" s="233"/>
      <c r="BQ165" s="233"/>
      <c r="BR165" s="233"/>
      <c r="BS165" s="233"/>
      <c r="BT165" s="233"/>
      <c r="BU165" s="233"/>
      <c r="BV165" s="233"/>
      <c r="BW165" s="233"/>
      <c r="BX165" s="233"/>
      <c r="BY165" s="233"/>
      <c r="BZ165" s="233"/>
      <c r="CA165" s="233"/>
      <c r="CB165" s="233"/>
      <c r="CC165" s="233"/>
      <c r="CD165" s="233"/>
      <c r="CE165" s="233"/>
      <c r="CF165" s="233"/>
      <c r="CG165" s="233"/>
      <c r="CH165" s="233"/>
      <c r="CI165" s="233"/>
      <c r="CJ165" s="233"/>
      <c r="CK165" s="233"/>
      <c r="CL165" s="233"/>
      <c r="CM165" s="233"/>
      <c r="CN165" s="233"/>
      <c r="CO165" s="233"/>
      <c r="CP165" s="233"/>
      <c r="CQ165" s="233"/>
      <c r="CR165" s="233"/>
      <c r="CS165" s="233"/>
      <c r="CT165" s="233"/>
      <c r="CU165" s="233"/>
      <c r="CV165" s="233"/>
      <c r="CW165" s="233"/>
      <c r="CX165" s="233"/>
      <c r="CY165" s="233"/>
      <c r="CZ165" s="233"/>
      <c r="DA165" s="233"/>
      <c r="DB165" s="233"/>
      <c r="DC165" s="233"/>
      <c r="DD165" s="233"/>
      <c r="DE165" s="233"/>
      <c r="DF165" s="233"/>
      <c r="DG165" s="233"/>
      <c r="DH165" s="233"/>
      <c r="DI165" s="233"/>
      <c r="DJ165" s="233"/>
      <c r="DK165" s="233"/>
      <c r="DL165" s="233"/>
      <c r="DM165" s="233"/>
      <c r="DN165" s="233"/>
      <c r="DO165" s="233"/>
      <c r="DP165" s="233"/>
      <c r="DQ165" s="233"/>
      <c r="DR165" s="233"/>
      <c r="DS165" s="233"/>
      <c r="DT165" s="233"/>
      <c r="DU165" s="233"/>
      <c r="DV165" s="233"/>
      <c r="DW165" s="233"/>
      <c r="DX165" s="233"/>
      <c r="DY165" s="233"/>
      <c r="DZ165" s="233"/>
      <c r="EA165" s="233"/>
      <c r="EB165" s="233"/>
      <c r="EC165" s="233"/>
      <c r="ED165" s="233"/>
      <c r="EE165" s="233"/>
      <c r="EF165" s="233"/>
      <c r="EG165" s="233"/>
      <c r="EH165" s="233"/>
      <c r="EI165" s="233"/>
      <c r="EJ165" s="233"/>
      <c r="EK165" s="233"/>
      <c r="EL165" s="233"/>
      <c r="EM165" s="233"/>
      <c r="EN165" s="233"/>
      <c r="EO165" s="233"/>
      <c r="EP165" s="233"/>
      <c r="EQ165" s="233"/>
      <c r="ER165" s="233"/>
      <c r="ES165" s="233"/>
      <c r="ET165" s="233"/>
      <c r="EU165" s="233"/>
      <c r="EV165" s="233"/>
      <c r="EW165" s="233"/>
      <c r="EX165" s="233"/>
      <c r="EY165" s="233"/>
      <c r="EZ165" s="233"/>
      <c r="FA165" s="233"/>
      <c r="FB165" s="233"/>
      <c r="FC165" s="233"/>
      <c r="FD165" s="233"/>
      <c r="FE165" s="233"/>
      <c r="FF165" s="233"/>
      <c r="FG165" s="233"/>
      <c r="FH165" s="233"/>
      <c r="FI165" s="233"/>
      <c r="FJ165" s="233"/>
      <c r="FK165" s="233"/>
      <c r="FL165" s="233"/>
      <c r="FM165" s="233"/>
      <c r="FN165" s="233"/>
      <c r="FO165" s="233"/>
      <c r="FP165" s="233"/>
      <c r="FQ165" s="233"/>
      <c r="FR165" s="233"/>
      <c r="FS165" s="233"/>
      <c r="FT165" s="233"/>
      <c r="FU165" s="233"/>
      <c r="FV165" s="233"/>
      <c r="FW165" s="233"/>
      <c r="FX165" s="233"/>
      <c r="FY165" s="233"/>
      <c r="FZ165" s="233"/>
      <c r="GA165" s="233"/>
      <c r="GB165" s="233"/>
      <c r="GC165" s="233"/>
      <c r="GD165" s="233"/>
      <c r="GE165" s="233"/>
      <c r="GF165" s="233"/>
      <c r="GG165" s="233"/>
      <c r="GH165" s="233"/>
      <c r="GI165" s="233"/>
      <c r="GJ165" s="233"/>
      <c r="GK165" s="233"/>
      <c r="GL165" s="233"/>
      <c r="GM165" s="233"/>
      <c r="GN165" s="233"/>
      <c r="GO165" s="233"/>
      <c r="GP165" s="233"/>
      <c r="GQ165" s="233"/>
      <c r="GR165" s="233"/>
      <c r="GS165" s="233"/>
      <c r="GT165" s="233"/>
      <c r="GU165" s="233"/>
      <c r="GV165" s="233"/>
      <c r="GW165" s="233"/>
      <c r="GX165" s="233"/>
      <c r="GY165" s="233"/>
      <c r="GZ165" s="233"/>
      <c r="HA165" s="233"/>
      <c r="HB165" s="233"/>
      <c r="HC165" s="233"/>
      <c r="HD165" s="233"/>
      <c r="HE165" s="233"/>
      <c r="HF165" s="233"/>
      <c r="HG165" s="233"/>
      <c r="HH165" s="233"/>
      <c r="HI165" s="233"/>
      <c r="HJ165" s="233"/>
      <c r="HK165" s="233"/>
      <c r="HL165" s="233"/>
      <c r="HM165" s="233"/>
      <c r="HN165" s="233"/>
      <c r="HO165" s="233"/>
      <c r="HP165" s="233"/>
      <c r="HQ165" s="233"/>
      <c r="HR165" s="233"/>
      <c r="HS165" s="233"/>
      <c r="HT165" s="233"/>
      <c r="HU165" s="233"/>
      <c r="HV165" s="233"/>
      <c r="HW165" s="233"/>
      <c r="HX165" s="233"/>
      <c r="HY165" s="233"/>
      <c r="HZ165" s="233"/>
      <c r="IA165" s="233"/>
      <c r="IB165" s="233"/>
      <c r="IC165" s="233"/>
      <c r="ID165" s="233"/>
      <c r="IE165" s="233"/>
      <c r="IF165" s="233"/>
      <c r="IG165" s="233"/>
      <c r="IH165" s="233"/>
      <c r="II165" s="233"/>
      <c r="IJ165" s="233"/>
      <c r="IK165" s="233"/>
      <c r="IL165" s="233"/>
      <c r="IM165" s="233"/>
      <c r="IN165" s="233"/>
      <c r="IO165" s="233"/>
      <c r="IP165" s="233"/>
      <c r="IQ165" s="233"/>
      <c r="IR165" s="233"/>
      <c r="IS165" s="233"/>
      <c r="IT165" s="233"/>
      <c r="IU165" s="233"/>
      <c r="IV165" s="233"/>
      <c r="IW165" s="233"/>
      <c r="IX165" s="233"/>
      <c r="IY165" s="233"/>
      <c r="IZ165" s="233"/>
      <c r="JA165" s="233"/>
      <c r="JB165" s="233"/>
      <c r="JC165" s="233"/>
      <c r="JD165" s="233"/>
      <c r="JE165" s="233"/>
      <c r="JF165" s="233"/>
      <c r="JG165" s="233"/>
      <c r="JH165" s="233"/>
      <c r="JI165" s="233"/>
      <c r="JJ165" s="233"/>
      <c r="JK165" s="233"/>
      <c r="JL165" s="233"/>
      <c r="JM165" s="233"/>
      <c r="JN165" s="233"/>
      <c r="JO165" s="233"/>
      <c r="JP165" s="233"/>
      <c r="JQ165" s="233"/>
      <c r="JR165" s="233"/>
      <c r="JS165" s="233"/>
      <c r="JT165" s="233"/>
      <c r="JU165" s="233"/>
      <c r="JV165" s="233"/>
      <c r="JW165" s="233"/>
      <c r="JX165" s="233"/>
      <c r="JY165" s="233"/>
      <c r="JZ165" s="233"/>
      <c r="KA165" s="233"/>
      <c r="KB165" s="233"/>
      <c r="KC165" s="233"/>
      <c r="KD165" s="233"/>
      <c r="KE165" s="233"/>
      <c r="KF165" s="233"/>
      <c r="KG165" s="233"/>
      <c r="KH165" s="233"/>
      <c r="KI165" s="233"/>
      <c r="KJ165" s="233"/>
      <c r="KK165" s="233"/>
      <c r="KL165" s="233"/>
      <c r="KM165" s="233"/>
      <c r="KN165" s="233"/>
      <c r="KO165" s="233"/>
      <c r="KP165" s="233"/>
      <c r="KQ165" s="233"/>
      <c r="KR165" s="233"/>
      <c r="KS165" s="233"/>
      <c r="KT165" s="233"/>
      <c r="KU165" s="233"/>
      <c r="KV165" s="233"/>
      <c r="KW165" s="233"/>
      <c r="KX165" s="233"/>
      <c r="KY165" s="233"/>
      <c r="KZ165" s="233"/>
      <c r="LA165" s="233"/>
      <c r="LB165" s="233"/>
      <c r="LC165" s="233"/>
      <c r="LD165" s="233"/>
      <c r="LE165" s="233"/>
      <c r="LF165" s="233"/>
      <c r="LG165" s="233"/>
      <c r="LH165" s="233"/>
      <c r="LI165" s="233"/>
      <c r="LJ165" s="233"/>
      <c r="LK165" s="233"/>
      <c r="LL165" s="233"/>
      <c r="LM165" s="233"/>
      <c r="LN165" s="233"/>
      <c r="LO165" s="233"/>
      <c r="LP165" s="233"/>
      <c r="LQ165" s="233"/>
      <c r="LR165" s="233"/>
      <c r="LS165" s="233"/>
      <c r="LT165" s="233"/>
      <c r="LU165" s="233"/>
      <c r="LV165" s="233"/>
      <c r="LW165" s="233"/>
      <c r="LX165" s="233"/>
      <c r="LY165" s="233"/>
      <c r="LZ165" s="233"/>
      <c r="MA165" s="233"/>
      <c r="MB165" s="233"/>
      <c r="MC165" s="233"/>
      <c r="MD165" s="233"/>
      <c r="ME165" s="233"/>
      <c r="MF165" s="233"/>
      <c r="MG165" s="233"/>
      <c r="MH165" s="233"/>
      <c r="MI165" s="233"/>
      <c r="MJ165" s="233"/>
      <c r="MK165" s="233"/>
      <c r="ML165" s="233"/>
      <c r="MM165" s="233"/>
      <c r="MN165" s="233"/>
      <c r="MO165" s="233"/>
      <c r="MP165" s="233"/>
      <c r="MQ165" s="233"/>
      <c r="MR165" s="233"/>
      <c r="MS165" s="233"/>
      <c r="MT165" s="233"/>
      <c r="MU165" s="233"/>
      <c r="MV165" s="233"/>
      <c r="MW165" s="233"/>
      <c r="MX165" s="233"/>
      <c r="MY165" s="233"/>
      <c r="MZ165" s="233"/>
      <c r="NA165" s="233"/>
      <c r="NB165" s="233"/>
      <c r="NC165" s="233"/>
      <c r="ND165" s="233"/>
      <c r="NE165" s="233"/>
      <c r="NF165" s="233"/>
      <c r="NG165" s="233"/>
      <c r="NH165" s="233"/>
      <c r="NI165" s="233"/>
      <c r="NJ165" s="233"/>
      <c r="NK165" s="233"/>
      <c r="NL165" s="233"/>
      <c r="NM165" s="233"/>
      <c r="NN165" s="233"/>
      <c r="NO165" s="233"/>
      <c r="NP165" s="233"/>
      <c r="NQ165" s="233"/>
      <c r="NR165" s="233"/>
      <c r="NS165" s="233"/>
      <c r="NT165" s="233"/>
      <c r="NU165" s="233"/>
      <c r="NV165" s="233"/>
      <c r="NW165" s="233"/>
      <c r="NX165" s="233"/>
      <c r="NY165" s="233"/>
      <c r="NZ165" s="233"/>
      <c r="OA165" s="233"/>
      <c r="OB165" s="233"/>
      <c r="OC165" s="233"/>
      <c r="OD165" s="233"/>
      <c r="OE165" s="233"/>
      <c r="OF165" s="233"/>
      <c r="OG165" s="233"/>
      <c r="OH165" s="233"/>
      <c r="OI165" s="233"/>
      <c r="OJ165" s="233"/>
      <c r="OK165" s="233"/>
      <c r="OL165" s="233"/>
      <c r="OM165" s="233"/>
      <c r="ON165" s="233"/>
      <c r="OO165" s="233"/>
      <c r="OP165" s="233"/>
      <c r="OQ165" s="233"/>
      <c r="OR165" s="233"/>
      <c r="OS165" s="233"/>
      <c r="OT165" s="233"/>
      <c r="OU165" s="233"/>
      <c r="OV165" s="233"/>
      <c r="OW165" s="233"/>
      <c r="OX165" s="233"/>
      <c r="OY165" s="233"/>
      <c r="OZ165" s="233"/>
      <c r="PA165" s="233"/>
      <c r="PB165" s="233"/>
      <c r="PC165" s="233"/>
      <c r="PD165" s="233"/>
      <c r="PE165" s="233"/>
      <c r="PF165" s="233"/>
      <c r="PG165" s="233"/>
      <c r="PH165" s="233"/>
      <c r="PI165" s="233"/>
      <c r="PJ165" s="233"/>
      <c r="PK165" s="233"/>
      <c r="PL165" s="233"/>
      <c r="PM165" s="233"/>
      <c r="PN165" s="233"/>
      <c r="PO165" s="233"/>
      <c r="PP165" s="233"/>
      <c r="PQ165" s="233"/>
      <c r="PR165" s="233"/>
      <c r="PS165" s="233"/>
      <c r="PT165" s="233"/>
      <c r="PU165" s="233"/>
      <c r="PV165" s="233"/>
      <c r="PW165" s="233"/>
      <c r="PX165" s="233"/>
      <c r="PY165" s="233"/>
      <c r="PZ165" s="233"/>
      <c r="QA165" s="233"/>
      <c r="QB165" s="233"/>
      <c r="QC165" s="233"/>
      <c r="QD165" s="233"/>
      <c r="QE165" s="233"/>
      <c r="QF165" s="233"/>
      <c r="QG165" s="233"/>
      <c r="QH165" s="233"/>
      <c r="QI165" s="233"/>
      <c r="QJ165" s="233"/>
      <c r="QK165" s="233"/>
      <c r="QL165" s="233"/>
      <c r="QM165" s="233"/>
      <c r="QN165" s="233"/>
      <c r="QO165" s="233"/>
      <c r="QP165" s="233"/>
      <c r="QQ165" s="233"/>
      <c r="QR165" s="233"/>
      <c r="QS165" s="233"/>
      <c r="QT165" s="233"/>
      <c r="QU165" s="233"/>
      <c r="QV165" s="233"/>
      <c r="QW165" s="233"/>
      <c r="QX165" s="233"/>
      <c r="QY165" s="233"/>
      <c r="QZ165" s="233"/>
      <c r="RA165" s="233"/>
      <c r="RB165" s="233"/>
      <c r="RC165" s="233"/>
      <c r="RD165" s="233"/>
      <c r="RE165" s="233"/>
      <c r="RF165" s="233"/>
      <c r="RG165" s="233"/>
      <c r="RH165" s="233"/>
      <c r="RI165" s="233"/>
      <c r="RJ165" s="233"/>
      <c r="RK165" s="233"/>
      <c r="RL165" s="233"/>
      <c r="RM165" s="233"/>
      <c r="RN165" s="233"/>
      <c r="RO165" s="233"/>
      <c r="RP165" s="233"/>
      <c r="RQ165" s="233"/>
      <c r="RR165" s="233"/>
      <c r="RS165" s="233"/>
      <c r="RT165" s="233"/>
      <c r="RU165" s="233"/>
      <c r="RV165" s="233"/>
      <c r="RW165" s="233"/>
      <c r="RX165" s="233"/>
      <c r="RY165" s="233"/>
      <c r="RZ165" s="233"/>
      <c r="SA165" s="233"/>
      <c r="SB165" s="233"/>
      <c r="SC165" s="233"/>
      <c r="SD165" s="233"/>
      <c r="SE165" s="233"/>
      <c r="SF165" s="233"/>
      <c r="SG165" s="233"/>
      <c r="SH165" s="233"/>
      <c r="SI165" s="233"/>
      <c r="SJ165" s="233"/>
      <c r="SK165" s="233"/>
      <c r="SL165" s="233"/>
      <c r="SM165" s="233"/>
      <c r="SN165" s="233"/>
      <c r="SO165" s="233"/>
      <c r="SP165" s="233"/>
      <c r="SQ165" s="233"/>
      <c r="SR165" s="233"/>
      <c r="SS165" s="233"/>
      <c r="ST165" s="233"/>
      <c r="SU165" s="233"/>
      <c r="SV165" s="233"/>
      <c r="SW165" s="233"/>
      <c r="SX165" s="233"/>
      <c r="SY165" s="233"/>
      <c r="SZ165" s="233"/>
      <c r="TA165" s="233"/>
      <c r="TB165" s="233"/>
      <c r="TC165" s="233"/>
      <c r="TD165" s="233"/>
      <c r="TE165" s="233"/>
      <c r="TF165" s="233"/>
      <c r="TG165" s="233"/>
      <c r="TH165" s="233"/>
      <c r="TI165" s="233"/>
      <c r="TJ165" s="233"/>
      <c r="TK165" s="233"/>
      <c r="TL165" s="233"/>
      <c r="TM165" s="233"/>
      <c r="TN165" s="233"/>
      <c r="TO165" s="233"/>
      <c r="TP165" s="233"/>
      <c r="TQ165" s="233"/>
      <c r="TR165" s="233"/>
      <c r="TS165" s="233"/>
      <c r="TT165" s="233"/>
      <c r="TU165" s="233"/>
      <c r="TV165" s="233"/>
      <c r="TW165" s="233"/>
      <c r="TX165" s="233"/>
      <c r="TY165" s="233"/>
      <c r="TZ165" s="233"/>
      <c r="UA165" s="233"/>
      <c r="UB165" s="233"/>
      <c r="UC165" s="233"/>
      <c r="UD165" s="233"/>
      <c r="UE165" s="233"/>
      <c r="UF165" s="233"/>
      <c r="UG165" s="233"/>
      <c r="UH165" s="233"/>
      <c r="UI165" s="233"/>
      <c r="UJ165" s="233"/>
      <c r="UK165" s="233"/>
      <c r="UL165" s="233"/>
      <c r="UM165" s="233"/>
      <c r="UN165" s="233"/>
      <c r="UO165" s="233"/>
      <c r="UP165" s="233"/>
      <c r="UQ165" s="233"/>
      <c r="UR165" s="233"/>
      <c r="US165" s="233"/>
      <c r="UT165" s="233"/>
      <c r="UU165" s="233"/>
      <c r="UV165" s="233"/>
      <c r="UW165" s="233"/>
      <c r="UX165" s="233"/>
      <c r="UY165" s="233"/>
      <c r="UZ165" s="233"/>
      <c r="VA165" s="233"/>
      <c r="VB165" s="233"/>
      <c r="VC165" s="233"/>
      <c r="VD165" s="233"/>
      <c r="VE165" s="233"/>
      <c r="VF165" s="233"/>
      <c r="VG165" s="233"/>
      <c r="VH165" s="233"/>
      <c r="VI165" s="233"/>
      <c r="VJ165" s="233"/>
      <c r="VK165" s="233"/>
      <c r="VL165" s="233"/>
      <c r="VM165" s="233"/>
      <c r="VN165" s="233"/>
      <c r="VO165" s="233"/>
      <c r="VP165" s="233"/>
      <c r="VQ165" s="233"/>
      <c r="VR165" s="233"/>
      <c r="VS165" s="233"/>
      <c r="VT165" s="233"/>
      <c r="VU165" s="233"/>
      <c r="VV165" s="233"/>
      <c r="VW165" s="233"/>
      <c r="VX165" s="233"/>
      <c r="VY165" s="233"/>
      <c r="VZ165" s="233"/>
      <c r="WA165" s="233"/>
      <c r="WB165" s="233"/>
      <c r="WC165" s="233"/>
      <c r="WD165" s="233"/>
      <c r="WE165" s="233"/>
      <c r="WF165" s="233"/>
      <c r="WG165" s="233"/>
      <c r="WH165" s="233"/>
      <c r="WI165" s="233"/>
      <c r="WJ165" s="233"/>
      <c r="WK165" s="233"/>
      <c r="WL165" s="233"/>
      <c r="WM165" s="233"/>
      <c r="WN165" s="233"/>
      <c r="WO165" s="233"/>
      <c r="WP165" s="233"/>
      <c r="WQ165" s="233"/>
      <c r="WR165" s="233"/>
      <c r="WS165" s="233"/>
      <c r="WT165" s="233"/>
      <c r="WU165" s="233"/>
      <c r="WV165" s="233"/>
      <c r="WW165" s="233"/>
      <c r="WX165" s="233"/>
      <c r="WY165" s="233"/>
      <c r="WZ165" s="233"/>
      <c r="XA165" s="233"/>
      <c r="XB165" s="233"/>
      <c r="XC165" s="233"/>
      <c r="XD165" s="233"/>
      <c r="XE165" s="233"/>
      <c r="XF165" s="233"/>
      <c r="XG165" s="233"/>
      <c r="XH165" s="233"/>
      <c r="XI165" s="233"/>
      <c r="XJ165" s="233"/>
      <c r="XK165" s="233"/>
      <c r="XL165" s="233"/>
      <c r="XM165" s="233"/>
      <c r="XN165" s="233"/>
      <c r="XO165" s="233"/>
      <c r="XP165" s="233"/>
      <c r="XQ165" s="233"/>
      <c r="XR165" s="233"/>
      <c r="XS165" s="233"/>
      <c r="XT165" s="233"/>
      <c r="XU165" s="233"/>
      <c r="XV165" s="233"/>
      <c r="XW165" s="233"/>
      <c r="XX165" s="233"/>
      <c r="XY165" s="233"/>
      <c r="XZ165" s="233"/>
      <c r="YA165" s="233"/>
      <c r="YB165" s="233"/>
      <c r="YC165" s="233"/>
      <c r="YD165" s="233"/>
      <c r="YE165" s="233"/>
      <c r="YF165" s="233"/>
      <c r="YG165" s="233"/>
      <c r="YH165" s="233"/>
      <c r="YI165" s="233"/>
      <c r="YJ165" s="233"/>
      <c r="YK165" s="233"/>
      <c r="YL165" s="233"/>
      <c r="YM165" s="233"/>
      <c r="YN165" s="233"/>
      <c r="YO165" s="233"/>
      <c r="YP165" s="233"/>
      <c r="YQ165" s="233"/>
      <c r="YR165" s="233"/>
      <c r="YS165" s="233"/>
      <c r="YT165" s="233"/>
      <c r="YU165" s="233"/>
      <c r="YV165" s="233"/>
      <c r="YW165" s="233"/>
      <c r="YX165" s="233"/>
      <c r="YY165" s="233"/>
      <c r="YZ165" s="233"/>
      <c r="ZA165" s="233"/>
      <c r="ZB165" s="233"/>
      <c r="ZC165" s="233"/>
      <c r="ZD165" s="233"/>
      <c r="ZE165" s="233"/>
      <c r="ZF165" s="233"/>
      <c r="ZG165" s="233"/>
      <c r="ZH165" s="233"/>
      <c r="ZI165" s="233"/>
      <c r="ZJ165" s="233"/>
      <c r="ZK165" s="233"/>
      <c r="ZL165" s="233"/>
      <c r="ZM165" s="233"/>
      <c r="ZN165" s="233"/>
      <c r="ZO165" s="233"/>
      <c r="ZP165" s="233"/>
      <c r="ZQ165" s="233"/>
      <c r="ZR165" s="233"/>
      <c r="ZS165" s="233"/>
      <c r="ZT165" s="233"/>
      <c r="ZU165" s="233"/>
      <c r="ZV165" s="233"/>
      <c r="ZW165" s="233"/>
      <c r="ZX165" s="233"/>
      <c r="ZY165" s="233"/>
      <c r="ZZ165" s="233"/>
      <c r="AAA165" s="233"/>
      <c r="AAB165" s="233"/>
      <c r="AAC165" s="233"/>
      <c r="AAD165" s="233"/>
      <c r="AAE165" s="233"/>
      <c r="AAF165" s="233"/>
      <c r="AAG165" s="233"/>
      <c r="AAH165" s="233"/>
      <c r="AAI165" s="233"/>
      <c r="AAJ165" s="233"/>
      <c r="AAK165" s="233"/>
      <c r="AAL165" s="233"/>
      <c r="AAM165" s="233"/>
      <c r="AAN165" s="233"/>
      <c r="AAO165" s="233"/>
      <c r="AAP165" s="233"/>
      <c r="AAQ165" s="233"/>
      <c r="AAR165" s="233"/>
      <c r="AAS165" s="233"/>
      <c r="AAT165" s="233"/>
      <c r="AAU165" s="233"/>
      <c r="AAV165" s="233"/>
      <c r="AAW165" s="233"/>
      <c r="AAX165" s="233"/>
      <c r="AAY165" s="233"/>
      <c r="AAZ165" s="233"/>
      <c r="ABA165" s="233"/>
      <c r="ABB165" s="233"/>
      <c r="ABC165" s="233"/>
      <c r="ABD165" s="233"/>
      <c r="ABE165" s="233"/>
      <c r="ABF165" s="233"/>
      <c r="ABG165" s="233"/>
      <c r="ABH165" s="233"/>
      <c r="ABI165" s="233"/>
      <c r="ABJ165" s="233"/>
      <c r="ABK165" s="233"/>
      <c r="ABL165" s="233"/>
      <c r="ABM165" s="233"/>
      <c r="ABN165" s="233"/>
      <c r="ABO165" s="233"/>
      <c r="ABP165" s="233"/>
      <c r="ABQ165" s="233"/>
      <c r="ABR165" s="233"/>
      <c r="ABS165" s="233"/>
      <c r="ABT165" s="233"/>
      <c r="ABU165" s="233"/>
      <c r="ABV165" s="233"/>
      <c r="ABW165" s="233"/>
      <c r="ABX165" s="233"/>
      <c r="ABY165" s="233"/>
      <c r="ABZ165" s="233"/>
      <c r="ACA165" s="233"/>
      <c r="ACB165" s="233"/>
      <c r="ACC165" s="233"/>
      <c r="ACD165" s="233"/>
      <c r="ACE165" s="233"/>
      <c r="ACF165" s="233"/>
      <c r="ACG165" s="233"/>
      <c r="ACH165" s="233"/>
      <c r="ACI165" s="233"/>
      <c r="ACJ165" s="233"/>
      <c r="ACK165" s="233"/>
      <c r="ACL165" s="233"/>
      <c r="ACM165" s="233"/>
      <c r="ACN165" s="233"/>
      <c r="ACO165" s="233"/>
      <c r="ACP165" s="233"/>
      <c r="ACQ165" s="233"/>
      <c r="ACR165" s="233"/>
      <c r="ACS165" s="233"/>
      <c r="ACT165" s="233"/>
      <c r="ACU165" s="233"/>
      <c r="ACV165" s="233"/>
      <c r="ACW165" s="233"/>
      <c r="ACX165" s="233"/>
      <c r="ACY165" s="233"/>
      <c r="ACZ165" s="233"/>
      <c r="ADA165" s="233"/>
      <c r="ADB165" s="233"/>
      <c r="ADC165" s="233"/>
      <c r="ADD165" s="233"/>
      <c r="ADE165" s="233"/>
      <c r="ADF165" s="233"/>
      <c r="ADG165" s="233"/>
      <c r="ADH165" s="233"/>
      <c r="ADI165" s="233"/>
      <c r="ADJ165" s="233"/>
      <c r="ADK165" s="233"/>
      <c r="ADL165" s="233"/>
      <c r="ADM165" s="233"/>
      <c r="ADN165" s="233"/>
      <c r="ADO165" s="233"/>
      <c r="ADP165" s="233"/>
      <c r="ADQ165" s="233"/>
      <c r="ADR165" s="233"/>
      <c r="ADS165" s="233"/>
      <c r="ADT165" s="233"/>
      <c r="ADU165" s="233"/>
      <c r="ADV165" s="233"/>
      <c r="ADW165" s="233"/>
      <c r="ADX165" s="233"/>
      <c r="ADY165" s="233"/>
      <c r="ADZ165" s="233"/>
      <c r="AEA165" s="233"/>
      <c r="AEB165" s="233"/>
      <c r="AEC165" s="233"/>
      <c r="AED165" s="233"/>
      <c r="AEE165" s="233"/>
      <c r="AEF165" s="233"/>
      <c r="AEG165" s="233"/>
      <c r="AEH165" s="233"/>
      <c r="AEI165" s="233"/>
      <c r="AEJ165" s="233"/>
      <c r="AEK165" s="233"/>
      <c r="AEL165" s="233"/>
      <c r="AEM165" s="233"/>
      <c r="AEN165" s="233"/>
      <c r="AEO165" s="233"/>
      <c r="AEP165" s="233"/>
      <c r="AEQ165" s="233"/>
      <c r="AER165" s="233"/>
      <c r="AES165" s="233"/>
      <c r="AET165" s="233"/>
      <c r="AEU165" s="233"/>
      <c r="AEV165" s="233"/>
      <c r="AEW165" s="233"/>
      <c r="AEX165" s="233"/>
      <c r="AEY165" s="233"/>
      <c r="AEZ165" s="233"/>
      <c r="AFA165" s="233"/>
      <c r="AFB165" s="233"/>
      <c r="AFC165" s="233"/>
      <c r="AFD165" s="233"/>
      <c r="AFE165" s="233"/>
      <c r="AFF165" s="233"/>
      <c r="AFG165" s="233"/>
      <c r="AFH165" s="233"/>
      <c r="AFI165" s="233"/>
      <c r="AFJ165" s="233"/>
      <c r="AFK165" s="233"/>
      <c r="AFL165" s="233"/>
      <c r="AFM165" s="233"/>
      <c r="AFN165" s="233"/>
      <c r="AFO165" s="233"/>
      <c r="AFP165" s="233"/>
      <c r="AFQ165" s="233"/>
      <c r="AFR165" s="233"/>
      <c r="AFS165" s="233"/>
      <c r="AFT165" s="233"/>
      <c r="AFU165" s="233"/>
      <c r="AFV165" s="233"/>
      <c r="AFW165" s="233"/>
      <c r="AFX165" s="233"/>
      <c r="AFY165" s="233"/>
      <c r="AFZ165" s="233"/>
      <c r="AGA165" s="233"/>
      <c r="AGB165" s="233"/>
      <c r="AGC165" s="233"/>
      <c r="AGD165" s="233"/>
      <c r="AGE165" s="233"/>
      <c r="AGF165" s="233"/>
      <c r="AGG165" s="233"/>
      <c r="AGH165" s="233"/>
      <c r="AGI165" s="233"/>
      <c r="AGJ165" s="233"/>
      <c r="AGK165" s="233"/>
      <c r="AGL165" s="233"/>
      <c r="AGM165" s="233"/>
      <c r="AGN165" s="233"/>
      <c r="AGO165" s="233"/>
      <c r="AGP165" s="233"/>
      <c r="AGQ165" s="233"/>
      <c r="AGR165" s="233"/>
      <c r="AGS165" s="233"/>
      <c r="AGT165" s="233"/>
      <c r="AGU165" s="233"/>
      <c r="AGV165" s="233"/>
      <c r="AGW165" s="233"/>
      <c r="AGX165" s="233"/>
      <c r="AGY165" s="233"/>
      <c r="AGZ165" s="233"/>
      <c r="AHA165" s="233"/>
      <c r="AHB165" s="233"/>
      <c r="AHC165" s="233"/>
      <c r="AHD165" s="233"/>
      <c r="AHE165" s="233"/>
      <c r="AHF165" s="233"/>
      <c r="AHG165" s="233"/>
      <c r="AHH165" s="233"/>
      <c r="AHI165" s="233"/>
      <c r="AHJ165" s="233"/>
      <c r="AHK165" s="233"/>
      <c r="AHL165" s="233"/>
      <c r="AHM165" s="233"/>
      <c r="AHN165" s="233"/>
      <c r="AHO165" s="233"/>
      <c r="AHP165" s="233"/>
      <c r="AHQ165" s="233"/>
      <c r="AHR165" s="233"/>
      <c r="AHS165" s="233"/>
      <c r="AHT165" s="233"/>
      <c r="AHU165" s="233"/>
      <c r="AHV165" s="233"/>
      <c r="AHW165" s="233"/>
      <c r="AHX165" s="233"/>
      <c r="AHY165" s="233"/>
      <c r="AHZ165" s="233"/>
      <c r="AIA165" s="233"/>
      <c r="AIB165" s="233"/>
      <c r="AIC165" s="233"/>
      <c r="AID165" s="233"/>
      <c r="AIE165" s="233"/>
      <c r="AIF165" s="233"/>
      <c r="AIG165" s="233"/>
      <c r="AIH165" s="233"/>
      <c r="AII165" s="233"/>
      <c r="AIJ165" s="233"/>
      <c r="AIK165" s="233"/>
      <c r="AIL165" s="233"/>
      <c r="AIM165" s="233"/>
      <c r="AIN165" s="233"/>
      <c r="AIO165" s="233"/>
      <c r="AIP165" s="233"/>
      <c r="AIQ165" s="233"/>
      <c r="AIR165" s="233"/>
      <c r="AIS165" s="233"/>
      <c r="AIT165" s="233"/>
      <c r="AIU165" s="233"/>
      <c r="AIV165" s="233"/>
      <c r="AIW165" s="233"/>
      <c r="AIX165" s="233"/>
      <c r="AIY165" s="233"/>
      <c r="AIZ165" s="233"/>
      <c r="AJA165" s="233"/>
      <c r="AJB165" s="233"/>
      <c r="AJC165" s="233"/>
      <c r="AJD165" s="233"/>
      <c r="AJE165" s="233"/>
      <c r="AJF165" s="233"/>
      <c r="AJG165" s="233"/>
      <c r="AJH165" s="233"/>
      <c r="AJI165" s="233"/>
      <c r="AJJ165" s="233"/>
      <c r="AJK165" s="233"/>
      <c r="AJL165" s="233"/>
      <c r="AJM165" s="233"/>
      <c r="AJN165" s="233"/>
      <c r="AJO165" s="233"/>
      <c r="AJP165" s="233"/>
      <c r="AJQ165" s="233"/>
      <c r="AJR165" s="233"/>
      <c r="AJS165" s="233"/>
      <c r="AJT165" s="233"/>
      <c r="AJU165" s="233"/>
      <c r="AJV165" s="233"/>
      <c r="AJW165" s="233"/>
      <c r="AJX165" s="233"/>
      <c r="AJY165" s="233"/>
      <c r="AJZ165" s="233"/>
      <c r="AKA165" s="233"/>
      <c r="AKB165" s="233"/>
      <c r="AKC165" s="233"/>
      <c r="AKD165" s="233"/>
      <c r="AKE165" s="233"/>
      <c r="AKF165" s="233"/>
      <c r="AKG165" s="233"/>
      <c r="AKH165" s="233"/>
      <c r="AKI165" s="233"/>
      <c r="AKJ165" s="233"/>
      <c r="AKK165" s="233"/>
      <c r="AKL165" s="233"/>
      <c r="AKM165" s="233"/>
      <c r="AKN165" s="233"/>
      <c r="AKO165" s="233"/>
      <c r="AKP165" s="233"/>
      <c r="AKQ165" s="233"/>
      <c r="AKR165" s="233"/>
      <c r="AKS165" s="233"/>
      <c r="AKT165" s="233"/>
      <c r="AKU165" s="233"/>
      <c r="AKV165" s="233"/>
      <c r="AKW165" s="233"/>
      <c r="AKX165" s="233"/>
      <c r="AKY165" s="233"/>
      <c r="AKZ165" s="233"/>
      <c r="ALA165" s="233"/>
      <c r="ALB165" s="233"/>
      <c r="ALC165" s="233"/>
      <c r="ALD165" s="233"/>
      <c r="ALE165" s="233"/>
      <c r="ALF165" s="233"/>
      <c r="ALG165" s="233"/>
      <c r="ALH165" s="233"/>
      <c r="ALI165" s="233"/>
      <c r="ALJ165" s="233"/>
      <c r="ALK165" s="233"/>
      <c r="ALL165" s="233"/>
      <c r="ALM165" s="233"/>
      <c r="ALN165" s="233"/>
      <c r="ALO165" s="233"/>
      <c r="ALP165" s="233"/>
      <c r="ALQ165" s="233"/>
      <c r="ALR165" s="233"/>
      <c r="ALS165" s="233"/>
    </row>
    <row r="166" spans="1:1007" x14ac:dyDescent="0.2">
      <c r="A166" s="416"/>
      <c r="B166" s="369"/>
      <c r="C166" s="370"/>
      <c r="D166" s="370"/>
      <c r="E166" s="407" t="s">
        <v>220</v>
      </c>
      <c r="F166" s="427">
        <f>SUM(F158:F165)</f>
        <v>0</v>
      </c>
      <c r="G166" s="419">
        <f>SUM(G158:G165)</f>
        <v>0</v>
      </c>
      <c r="H166" s="419">
        <f>SUM(H158:H165)</f>
        <v>0</v>
      </c>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c r="AM166" s="233"/>
      <c r="AN166" s="233"/>
      <c r="AO166" s="233"/>
      <c r="AP166" s="233"/>
      <c r="AQ166" s="233"/>
      <c r="AR166" s="233"/>
      <c r="AS166" s="233"/>
      <c r="AT166" s="233"/>
      <c r="AU166" s="233"/>
      <c r="AV166" s="233"/>
      <c r="AW166" s="233"/>
      <c r="AX166" s="233"/>
      <c r="AY166" s="233"/>
      <c r="AZ166" s="233"/>
      <c r="BA166" s="233"/>
      <c r="BB166" s="233"/>
      <c r="BC166" s="233"/>
      <c r="BD166" s="233"/>
      <c r="BE166" s="233"/>
      <c r="BF166" s="233"/>
      <c r="BG166" s="233"/>
      <c r="BH166" s="233"/>
      <c r="BI166" s="233"/>
      <c r="BJ166" s="233"/>
      <c r="BK166" s="233"/>
      <c r="BL166" s="233"/>
      <c r="BM166" s="233"/>
      <c r="BN166" s="233"/>
      <c r="BO166" s="233"/>
      <c r="BP166" s="233"/>
      <c r="BQ166" s="233"/>
      <c r="BR166" s="233"/>
      <c r="BS166" s="233"/>
      <c r="BT166" s="233"/>
      <c r="BU166" s="233"/>
      <c r="BV166" s="233"/>
      <c r="BW166" s="233"/>
      <c r="BX166" s="233"/>
      <c r="BY166" s="233"/>
      <c r="BZ166" s="233"/>
      <c r="CA166" s="233"/>
      <c r="CB166" s="233"/>
      <c r="CC166" s="233"/>
      <c r="CD166" s="233"/>
      <c r="CE166" s="233"/>
      <c r="CF166" s="233"/>
      <c r="CG166" s="233"/>
      <c r="CH166" s="233"/>
      <c r="CI166" s="233"/>
      <c r="CJ166" s="233"/>
      <c r="CK166" s="233"/>
      <c r="CL166" s="233"/>
      <c r="CM166" s="233"/>
      <c r="CN166" s="233"/>
      <c r="CO166" s="233"/>
      <c r="CP166" s="233"/>
      <c r="CQ166" s="233"/>
      <c r="CR166" s="233"/>
      <c r="CS166" s="233"/>
      <c r="CT166" s="233"/>
      <c r="CU166" s="233"/>
      <c r="CV166" s="233"/>
      <c r="CW166" s="233"/>
      <c r="CX166" s="233"/>
      <c r="CY166" s="233"/>
      <c r="CZ166" s="233"/>
      <c r="DA166" s="233"/>
      <c r="DB166" s="233"/>
      <c r="DC166" s="233"/>
      <c r="DD166" s="233"/>
      <c r="DE166" s="233"/>
      <c r="DF166" s="233"/>
      <c r="DG166" s="233"/>
      <c r="DH166" s="233"/>
      <c r="DI166" s="233"/>
      <c r="DJ166" s="233"/>
      <c r="DK166" s="233"/>
      <c r="DL166" s="233"/>
      <c r="DM166" s="233"/>
      <c r="DN166" s="233"/>
      <c r="DO166" s="233"/>
      <c r="DP166" s="233"/>
      <c r="DQ166" s="233"/>
      <c r="DR166" s="233"/>
      <c r="DS166" s="233"/>
      <c r="DT166" s="233"/>
      <c r="DU166" s="233"/>
      <c r="DV166" s="233"/>
      <c r="DW166" s="233"/>
      <c r="DX166" s="233"/>
      <c r="DY166" s="233"/>
      <c r="DZ166" s="233"/>
      <c r="EA166" s="233"/>
      <c r="EB166" s="233"/>
      <c r="EC166" s="233"/>
      <c r="ED166" s="233"/>
      <c r="EE166" s="233"/>
      <c r="EF166" s="233"/>
      <c r="EG166" s="233"/>
      <c r="EH166" s="233"/>
      <c r="EI166" s="233"/>
      <c r="EJ166" s="233"/>
      <c r="EK166" s="233"/>
      <c r="EL166" s="233"/>
      <c r="EM166" s="233"/>
      <c r="EN166" s="233"/>
      <c r="EO166" s="233"/>
      <c r="EP166" s="233"/>
      <c r="EQ166" s="233"/>
      <c r="ER166" s="233"/>
      <c r="ES166" s="233"/>
      <c r="ET166" s="233"/>
      <c r="EU166" s="233"/>
      <c r="EV166" s="233"/>
      <c r="EW166" s="233"/>
      <c r="EX166" s="233"/>
      <c r="EY166" s="233"/>
      <c r="EZ166" s="233"/>
      <c r="FA166" s="233"/>
      <c r="FB166" s="233"/>
      <c r="FC166" s="233"/>
      <c r="FD166" s="233"/>
      <c r="FE166" s="233"/>
      <c r="FF166" s="233"/>
      <c r="FG166" s="233"/>
      <c r="FH166" s="233"/>
      <c r="FI166" s="233"/>
      <c r="FJ166" s="233"/>
      <c r="FK166" s="233"/>
      <c r="FL166" s="233"/>
      <c r="FM166" s="233"/>
      <c r="FN166" s="233"/>
      <c r="FO166" s="233"/>
      <c r="FP166" s="233"/>
      <c r="FQ166" s="233"/>
      <c r="FR166" s="233"/>
      <c r="FS166" s="233"/>
      <c r="FT166" s="233"/>
      <c r="FU166" s="233"/>
      <c r="FV166" s="233"/>
      <c r="FW166" s="233"/>
      <c r="FX166" s="233"/>
      <c r="FY166" s="233"/>
      <c r="FZ166" s="233"/>
      <c r="GA166" s="233"/>
      <c r="GB166" s="233"/>
      <c r="GC166" s="233"/>
      <c r="GD166" s="233"/>
      <c r="GE166" s="233"/>
      <c r="GF166" s="233"/>
      <c r="GG166" s="233"/>
      <c r="GH166" s="233"/>
      <c r="GI166" s="233"/>
      <c r="GJ166" s="233"/>
      <c r="GK166" s="233"/>
      <c r="GL166" s="233"/>
      <c r="GM166" s="233"/>
      <c r="GN166" s="233"/>
      <c r="GO166" s="233"/>
      <c r="GP166" s="233"/>
      <c r="GQ166" s="233"/>
      <c r="GR166" s="233"/>
      <c r="GS166" s="233"/>
      <c r="GT166" s="233"/>
      <c r="GU166" s="233"/>
      <c r="GV166" s="233"/>
      <c r="GW166" s="233"/>
      <c r="GX166" s="233"/>
      <c r="GY166" s="233"/>
      <c r="GZ166" s="233"/>
      <c r="HA166" s="233"/>
      <c r="HB166" s="233"/>
      <c r="HC166" s="233"/>
      <c r="HD166" s="233"/>
      <c r="HE166" s="233"/>
      <c r="HF166" s="233"/>
      <c r="HG166" s="233"/>
      <c r="HH166" s="233"/>
      <c r="HI166" s="233"/>
      <c r="HJ166" s="233"/>
      <c r="HK166" s="233"/>
      <c r="HL166" s="233"/>
      <c r="HM166" s="233"/>
      <c r="HN166" s="233"/>
      <c r="HO166" s="233"/>
      <c r="HP166" s="233"/>
      <c r="HQ166" s="233"/>
      <c r="HR166" s="233"/>
      <c r="HS166" s="233"/>
      <c r="HT166" s="233"/>
      <c r="HU166" s="233"/>
      <c r="HV166" s="233"/>
      <c r="HW166" s="233"/>
      <c r="HX166" s="233"/>
      <c r="HY166" s="233"/>
      <c r="HZ166" s="233"/>
      <c r="IA166" s="233"/>
      <c r="IB166" s="233"/>
      <c r="IC166" s="233"/>
      <c r="ID166" s="233"/>
      <c r="IE166" s="233"/>
      <c r="IF166" s="233"/>
      <c r="IG166" s="233"/>
      <c r="IH166" s="233"/>
      <c r="II166" s="233"/>
      <c r="IJ166" s="233"/>
      <c r="IK166" s="233"/>
      <c r="IL166" s="233"/>
      <c r="IM166" s="233"/>
      <c r="IN166" s="233"/>
      <c r="IO166" s="233"/>
      <c r="IP166" s="233"/>
      <c r="IQ166" s="233"/>
      <c r="IR166" s="233"/>
      <c r="IS166" s="233"/>
      <c r="IT166" s="233"/>
      <c r="IU166" s="233"/>
      <c r="IV166" s="233"/>
      <c r="IW166" s="233"/>
      <c r="IX166" s="233"/>
      <c r="IY166" s="233"/>
      <c r="IZ166" s="233"/>
      <c r="JA166" s="233"/>
      <c r="JB166" s="233"/>
      <c r="JC166" s="233"/>
      <c r="JD166" s="233"/>
      <c r="JE166" s="233"/>
      <c r="JF166" s="233"/>
      <c r="JG166" s="233"/>
      <c r="JH166" s="233"/>
      <c r="JI166" s="233"/>
      <c r="JJ166" s="233"/>
      <c r="JK166" s="233"/>
      <c r="JL166" s="233"/>
      <c r="JM166" s="233"/>
      <c r="JN166" s="233"/>
      <c r="JO166" s="233"/>
      <c r="JP166" s="233"/>
      <c r="JQ166" s="233"/>
      <c r="JR166" s="233"/>
      <c r="JS166" s="233"/>
      <c r="JT166" s="233"/>
      <c r="JU166" s="233"/>
      <c r="JV166" s="233"/>
      <c r="JW166" s="233"/>
      <c r="JX166" s="233"/>
      <c r="JY166" s="233"/>
      <c r="JZ166" s="233"/>
      <c r="KA166" s="233"/>
      <c r="KB166" s="233"/>
      <c r="KC166" s="233"/>
      <c r="KD166" s="233"/>
      <c r="KE166" s="233"/>
      <c r="KF166" s="233"/>
      <c r="KG166" s="233"/>
      <c r="KH166" s="233"/>
      <c r="KI166" s="233"/>
      <c r="KJ166" s="233"/>
      <c r="KK166" s="233"/>
      <c r="KL166" s="233"/>
      <c r="KM166" s="233"/>
      <c r="KN166" s="233"/>
      <c r="KO166" s="233"/>
      <c r="KP166" s="233"/>
      <c r="KQ166" s="233"/>
      <c r="KR166" s="233"/>
      <c r="KS166" s="233"/>
      <c r="KT166" s="233"/>
      <c r="KU166" s="233"/>
      <c r="KV166" s="233"/>
      <c r="KW166" s="233"/>
      <c r="KX166" s="233"/>
      <c r="KY166" s="233"/>
      <c r="KZ166" s="233"/>
      <c r="LA166" s="233"/>
      <c r="LB166" s="233"/>
      <c r="LC166" s="233"/>
      <c r="LD166" s="233"/>
      <c r="LE166" s="233"/>
      <c r="LF166" s="233"/>
      <c r="LG166" s="233"/>
      <c r="LH166" s="233"/>
      <c r="LI166" s="233"/>
      <c r="LJ166" s="233"/>
      <c r="LK166" s="233"/>
      <c r="LL166" s="233"/>
      <c r="LM166" s="233"/>
      <c r="LN166" s="233"/>
      <c r="LO166" s="233"/>
      <c r="LP166" s="233"/>
      <c r="LQ166" s="233"/>
      <c r="LR166" s="233"/>
      <c r="LS166" s="233"/>
      <c r="LT166" s="233"/>
      <c r="LU166" s="233"/>
      <c r="LV166" s="233"/>
      <c r="LW166" s="233"/>
      <c r="LX166" s="233"/>
      <c r="LY166" s="233"/>
      <c r="LZ166" s="233"/>
      <c r="MA166" s="233"/>
      <c r="MB166" s="233"/>
      <c r="MC166" s="233"/>
      <c r="MD166" s="233"/>
      <c r="ME166" s="233"/>
      <c r="MF166" s="233"/>
      <c r="MG166" s="233"/>
      <c r="MH166" s="233"/>
      <c r="MI166" s="233"/>
      <c r="MJ166" s="233"/>
      <c r="MK166" s="233"/>
      <c r="ML166" s="233"/>
      <c r="MM166" s="233"/>
      <c r="MN166" s="233"/>
      <c r="MO166" s="233"/>
      <c r="MP166" s="233"/>
      <c r="MQ166" s="233"/>
      <c r="MR166" s="233"/>
      <c r="MS166" s="233"/>
      <c r="MT166" s="233"/>
      <c r="MU166" s="233"/>
      <c r="MV166" s="233"/>
      <c r="MW166" s="233"/>
      <c r="MX166" s="233"/>
      <c r="MY166" s="233"/>
      <c r="MZ166" s="233"/>
      <c r="NA166" s="233"/>
      <c r="NB166" s="233"/>
      <c r="NC166" s="233"/>
      <c r="ND166" s="233"/>
      <c r="NE166" s="233"/>
      <c r="NF166" s="233"/>
      <c r="NG166" s="233"/>
      <c r="NH166" s="233"/>
      <c r="NI166" s="233"/>
      <c r="NJ166" s="233"/>
      <c r="NK166" s="233"/>
      <c r="NL166" s="233"/>
      <c r="NM166" s="233"/>
      <c r="NN166" s="233"/>
      <c r="NO166" s="233"/>
      <c r="NP166" s="233"/>
      <c r="NQ166" s="233"/>
      <c r="NR166" s="233"/>
      <c r="NS166" s="233"/>
      <c r="NT166" s="233"/>
      <c r="NU166" s="233"/>
      <c r="NV166" s="233"/>
      <c r="NW166" s="233"/>
      <c r="NX166" s="233"/>
      <c r="NY166" s="233"/>
      <c r="NZ166" s="233"/>
      <c r="OA166" s="233"/>
      <c r="OB166" s="233"/>
      <c r="OC166" s="233"/>
      <c r="OD166" s="233"/>
      <c r="OE166" s="233"/>
      <c r="OF166" s="233"/>
      <c r="OG166" s="233"/>
      <c r="OH166" s="233"/>
      <c r="OI166" s="233"/>
      <c r="OJ166" s="233"/>
      <c r="OK166" s="233"/>
      <c r="OL166" s="233"/>
      <c r="OM166" s="233"/>
      <c r="ON166" s="233"/>
      <c r="OO166" s="233"/>
      <c r="OP166" s="233"/>
      <c r="OQ166" s="233"/>
      <c r="OR166" s="233"/>
      <c r="OS166" s="233"/>
      <c r="OT166" s="233"/>
      <c r="OU166" s="233"/>
      <c r="OV166" s="233"/>
      <c r="OW166" s="233"/>
      <c r="OX166" s="233"/>
      <c r="OY166" s="233"/>
      <c r="OZ166" s="233"/>
      <c r="PA166" s="233"/>
      <c r="PB166" s="233"/>
      <c r="PC166" s="233"/>
      <c r="PD166" s="233"/>
      <c r="PE166" s="233"/>
      <c r="PF166" s="233"/>
      <c r="PG166" s="233"/>
      <c r="PH166" s="233"/>
      <c r="PI166" s="233"/>
      <c r="PJ166" s="233"/>
      <c r="PK166" s="233"/>
      <c r="PL166" s="233"/>
      <c r="PM166" s="233"/>
      <c r="PN166" s="233"/>
      <c r="PO166" s="233"/>
      <c r="PP166" s="233"/>
      <c r="PQ166" s="233"/>
      <c r="PR166" s="233"/>
      <c r="PS166" s="233"/>
      <c r="PT166" s="233"/>
      <c r="PU166" s="233"/>
      <c r="PV166" s="233"/>
      <c r="PW166" s="233"/>
      <c r="PX166" s="233"/>
      <c r="PY166" s="233"/>
      <c r="PZ166" s="233"/>
      <c r="QA166" s="233"/>
      <c r="QB166" s="233"/>
      <c r="QC166" s="233"/>
      <c r="QD166" s="233"/>
      <c r="QE166" s="233"/>
      <c r="QF166" s="233"/>
      <c r="QG166" s="233"/>
      <c r="QH166" s="233"/>
      <c r="QI166" s="233"/>
      <c r="QJ166" s="233"/>
      <c r="QK166" s="233"/>
      <c r="QL166" s="233"/>
      <c r="QM166" s="233"/>
      <c r="QN166" s="233"/>
      <c r="QO166" s="233"/>
      <c r="QP166" s="233"/>
      <c r="QQ166" s="233"/>
      <c r="QR166" s="233"/>
      <c r="QS166" s="233"/>
      <c r="QT166" s="233"/>
      <c r="QU166" s="233"/>
      <c r="QV166" s="233"/>
      <c r="QW166" s="233"/>
      <c r="QX166" s="233"/>
      <c r="QY166" s="233"/>
      <c r="QZ166" s="233"/>
      <c r="RA166" s="233"/>
      <c r="RB166" s="233"/>
      <c r="RC166" s="233"/>
      <c r="RD166" s="233"/>
      <c r="RE166" s="233"/>
      <c r="RF166" s="233"/>
      <c r="RG166" s="233"/>
      <c r="RH166" s="233"/>
      <c r="RI166" s="233"/>
      <c r="RJ166" s="233"/>
      <c r="RK166" s="233"/>
      <c r="RL166" s="233"/>
      <c r="RM166" s="233"/>
      <c r="RN166" s="233"/>
      <c r="RO166" s="233"/>
      <c r="RP166" s="233"/>
      <c r="RQ166" s="233"/>
      <c r="RR166" s="233"/>
      <c r="RS166" s="233"/>
      <c r="RT166" s="233"/>
      <c r="RU166" s="233"/>
      <c r="RV166" s="233"/>
      <c r="RW166" s="233"/>
      <c r="RX166" s="233"/>
      <c r="RY166" s="233"/>
      <c r="RZ166" s="233"/>
      <c r="SA166" s="233"/>
      <c r="SB166" s="233"/>
      <c r="SC166" s="233"/>
      <c r="SD166" s="233"/>
      <c r="SE166" s="233"/>
      <c r="SF166" s="233"/>
      <c r="SG166" s="233"/>
      <c r="SH166" s="233"/>
      <c r="SI166" s="233"/>
      <c r="SJ166" s="233"/>
      <c r="SK166" s="233"/>
      <c r="SL166" s="233"/>
      <c r="SM166" s="233"/>
      <c r="SN166" s="233"/>
      <c r="SO166" s="233"/>
      <c r="SP166" s="233"/>
      <c r="SQ166" s="233"/>
      <c r="SR166" s="233"/>
      <c r="SS166" s="233"/>
      <c r="ST166" s="233"/>
      <c r="SU166" s="233"/>
      <c r="SV166" s="233"/>
      <c r="SW166" s="233"/>
      <c r="SX166" s="233"/>
      <c r="SY166" s="233"/>
      <c r="SZ166" s="233"/>
      <c r="TA166" s="233"/>
      <c r="TB166" s="233"/>
      <c r="TC166" s="233"/>
      <c r="TD166" s="233"/>
      <c r="TE166" s="233"/>
      <c r="TF166" s="233"/>
      <c r="TG166" s="233"/>
      <c r="TH166" s="233"/>
      <c r="TI166" s="233"/>
      <c r="TJ166" s="233"/>
      <c r="TK166" s="233"/>
      <c r="TL166" s="233"/>
      <c r="TM166" s="233"/>
      <c r="TN166" s="233"/>
      <c r="TO166" s="233"/>
      <c r="TP166" s="233"/>
      <c r="TQ166" s="233"/>
      <c r="TR166" s="233"/>
      <c r="TS166" s="233"/>
      <c r="TT166" s="233"/>
      <c r="TU166" s="233"/>
      <c r="TV166" s="233"/>
      <c r="TW166" s="233"/>
      <c r="TX166" s="233"/>
      <c r="TY166" s="233"/>
      <c r="TZ166" s="233"/>
      <c r="UA166" s="233"/>
      <c r="UB166" s="233"/>
      <c r="UC166" s="233"/>
      <c r="UD166" s="233"/>
      <c r="UE166" s="233"/>
      <c r="UF166" s="233"/>
      <c r="UG166" s="233"/>
      <c r="UH166" s="233"/>
      <c r="UI166" s="233"/>
      <c r="UJ166" s="233"/>
      <c r="UK166" s="233"/>
      <c r="UL166" s="233"/>
      <c r="UM166" s="233"/>
      <c r="UN166" s="233"/>
      <c r="UO166" s="233"/>
      <c r="UP166" s="233"/>
      <c r="UQ166" s="233"/>
      <c r="UR166" s="233"/>
      <c r="US166" s="233"/>
      <c r="UT166" s="233"/>
      <c r="UU166" s="233"/>
      <c r="UV166" s="233"/>
      <c r="UW166" s="233"/>
      <c r="UX166" s="233"/>
      <c r="UY166" s="233"/>
      <c r="UZ166" s="233"/>
      <c r="VA166" s="233"/>
      <c r="VB166" s="233"/>
      <c r="VC166" s="233"/>
      <c r="VD166" s="233"/>
      <c r="VE166" s="233"/>
      <c r="VF166" s="233"/>
      <c r="VG166" s="233"/>
      <c r="VH166" s="233"/>
      <c r="VI166" s="233"/>
      <c r="VJ166" s="233"/>
      <c r="VK166" s="233"/>
      <c r="VL166" s="233"/>
      <c r="VM166" s="233"/>
      <c r="VN166" s="233"/>
      <c r="VO166" s="233"/>
      <c r="VP166" s="233"/>
      <c r="VQ166" s="233"/>
      <c r="VR166" s="233"/>
      <c r="VS166" s="233"/>
      <c r="VT166" s="233"/>
      <c r="VU166" s="233"/>
      <c r="VV166" s="233"/>
      <c r="VW166" s="233"/>
      <c r="VX166" s="233"/>
      <c r="VY166" s="233"/>
      <c r="VZ166" s="233"/>
      <c r="WA166" s="233"/>
      <c r="WB166" s="233"/>
      <c r="WC166" s="233"/>
      <c r="WD166" s="233"/>
      <c r="WE166" s="233"/>
      <c r="WF166" s="233"/>
      <c r="WG166" s="233"/>
      <c r="WH166" s="233"/>
      <c r="WI166" s="233"/>
      <c r="WJ166" s="233"/>
      <c r="WK166" s="233"/>
      <c r="WL166" s="233"/>
      <c r="WM166" s="233"/>
      <c r="WN166" s="233"/>
      <c r="WO166" s="233"/>
      <c r="WP166" s="233"/>
      <c r="WQ166" s="233"/>
      <c r="WR166" s="233"/>
      <c r="WS166" s="233"/>
      <c r="WT166" s="233"/>
      <c r="WU166" s="233"/>
      <c r="WV166" s="233"/>
      <c r="WW166" s="233"/>
      <c r="WX166" s="233"/>
      <c r="WY166" s="233"/>
      <c r="WZ166" s="233"/>
      <c r="XA166" s="233"/>
      <c r="XB166" s="233"/>
      <c r="XC166" s="233"/>
      <c r="XD166" s="233"/>
      <c r="XE166" s="233"/>
      <c r="XF166" s="233"/>
      <c r="XG166" s="233"/>
      <c r="XH166" s="233"/>
      <c r="XI166" s="233"/>
      <c r="XJ166" s="233"/>
      <c r="XK166" s="233"/>
      <c r="XL166" s="233"/>
      <c r="XM166" s="233"/>
      <c r="XN166" s="233"/>
      <c r="XO166" s="233"/>
      <c r="XP166" s="233"/>
      <c r="XQ166" s="233"/>
      <c r="XR166" s="233"/>
      <c r="XS166" s="233"/>
      <c r="XT166" s="233"/>
      <c r="XU166" s="233"/>
      <c r="XV166" s="233"/>
      <c r="XW166" s="233"/>
      <c r="XX166" s="233"/>
      <c r="XY166" s="233"/>
      <c r="XZ166" s="233"/>
      <c r="YA166" s="233"/>
      <c r="YB166" s="233"/>
      <c r="YC166" s="233"/>
      <c r="YD166" s="233"/>
      <c r="YE166" s="233"/>
      <c r="YF166" s="233"/>
      <c r="YG166" s="233"/>
      <c r="YH166" s="233"/>
      <c r="YI166" s="233"/>
      <c r="YJ166" s="233"/>
      <c r="YK166" s="233"/>
      <c r="YL166" s="233"/>
      <c r="YM166" s="233"/>
      <c r="YN166" s="233"/>
      <c r="YO166" s="233"/>
      <c r="YP166" s="233"/>
      <c r="YQ166" s="233"/>
      <c r="YR166" s="233"/>
      <c r="YS166" s="233"/>
      <c r="YT166" s="233"/>
      <c r="YU166" s="233"/>
      <c r="YV166" s="233"/>
      <c r="YW166" s="233"/>
      <c r="YX166" s="233"/>
      <c r="YY166" s="233"/>
      <c r="YZ166" s="233"/>
      <c r="ZA166" s="233"/>
      <c r="ZB166" s="233"/>
      <c r="ZC166" s="233"/>
      <c r="ZD166" s="233"/>
      <c r="ZE166" s="233"/>
      <c r="ZF166" s="233"/>
      <c r="ZG166" s="233"/>
      <c r="ZH166" s="233"/>
      <c r="ZI166" s="233"/>
      <c r="ZJ166" s="233"/>
      <c r="ZK166" s="233"/>
      <c r="ZL166" s="233"/>
      <c r="ZM166" s="233"/>
      <c r="ZN166" s="233"/>
      <c r="ZO166" s="233"/>
      <c r="ZP166" s="233"/>
      <c r="ZQ166" s="233"/>
      <c r="ZR166" s="233"/>
      <c r="ZS166" s="233"/>
      <c r="ZT166" s="233"/>
      <c r="ZU166" s="233"/>
      <c r="ZV166" s="233"/>
      <c r="ZW166" s="233"/>
      <c r="ZX166" s="233"/>
      <c r="ZY166" s="233"/>
      <c r="ZZ166" s="233"/>
      <c r="AAA166" s="233"/>
      <c r="AAB166" s="233"/>
      <c r="AAC166" s="233"/>
      <c r="AAD166" s="233"/>
      <c r="AAE166" s="233"/>
      <c r="AAF166" s="233"/>
      <c r="AAG166" s="233"/>
      <c r="AAH166" s="233"/>
      <c r="AAI166" s="233"/>
      <c r="AAJ166" s="233"/>
      <c r="AAK166" s="233"/>
      <c r="AAL166" s="233"/>
      <c r="AAM166" s="233"/>
      <c r="AAN166" s="233"/>
      <c r="AAO166" s="233"/>
      <c r="AAP166" s="233"/>
      <c r="AAQ166" s="233"/>
      <c r="AAR166" s="233"/>
      <c r="AAS166" s="233"/>
      <c r="AAT166" s="233"/>
      <c r="AAU166" s="233"/>
      <c r="AAV166" s="233"/>
      <c r="AAW166" s="233"/>
      <c r="AAX166" s="233"/>
      <c r="AAY166" s="233"/>
      <c r="AAZ166" s="233"/>
      <c r="ABA166" s="233"/>
      <c r="ABB166" s="233"/>
      <c r="ABC166" s="233"/>
      <c r="ABD166" s="233"/>
      <c r="ABE166" s="233"/>
      <c r="ABF166" s="233"/>
      <c r="ABG166" s="233"/>
      <c r="ABH166" s="233"/>
      <c r="ABI166" s="233"/>
      <c r="ABJ166" s="233"/>
      <c r="ABK166" s="233"/>
      <c r="ABL166" s="233"/>
      <c r="ABM166" s="233"/>
      <c r="ABN166" s="233"/>
      <c r="ABO166" s="233"/>
      <c r="ABP166" s="233"/>
      <c r="ABQ166" s="233"/>
      <c r="ABR166" s="233"/>
      <c r="ABS166" s="233"/>
      <c r="ABT166" s="233"/>
      <c r="ABU166" s="233"/>
      <c r="ABV166" s="233"/>
      <c r="ABW166" s="233"/>
      <c r="ABX166" s="233"/>
      <c r="ABY166" s="233"/>
      <c r="ABZ166" s="233"/>
      <c r="ACA166" s="233"/>
      <c r="ACB166" s="233"/>
      <c r="ACC166" s="233"/>
      <c r="ACD166" s="233"/>
      <c r="ACE166" s="233"/>
      <c r="ACF166" s="233"/>
      <c r="ACG166" s="233"/>
      <c r="ACH166" s="233"/>
      <c r="ACI166" s="233"/>
      <c r="ACJ166" s="233"/>
      <c r="ACK166" s="233"/>
      <c r="ACL166" s="233"/>
      <c r="ACM166" s="233"/>
      <c r="ACN166" s="233"/>
      <c r="ACO166" s="233"/>
      <c r="ACP166" s="233"/>
      <c r="ACQ166" s="233"/>
      <c r="ACR166" s="233"/>
      <c r="ACS166" s="233"/>
      <c r="ACT166" s="233"/>
      <c r="ACU166" s="233"/>
      <c r="ACV166" s="233"/>
      <c r="ACW166" s="233"/>
      <c r="ACX166" s="233"/>
      <c r="ACY166" s="233"/>
      <c r="ACZ166" s="233"/>
      <c r="ADA166" s="233"/>
      <c r="ADB166" s="233"/>
      <c r="ADC166" s="233"/>
      <c r="ADD166" s="233"/>
      <c r="ADE166" s="233"/>
      <c r="ADF166" s="233"/>
      <c r="ADG166" s="233"/>
      <c r="ADH166" s="233"/>
      <c r="ADI166" s="233"/>
      <c r="ADJ166" s="233"/>
      <c r="ADK166" s="233"/>
      <c r="ADL166" s="233"/>
      <c r="ADM166" s="233"/>
      <c r="ADN166" s="233"/>
      <c r="ADO166" s="233"/>
      <c r="ADP166" s="233"/>
      <c r="ADQ166" s="233"/>
      <c r="ADR166" s="233"/>
      <c r="ADS166" s="233"/>
      <c r="ADT166" s="233"/>
      <c r="ADU166" s="233"/>
      <c r="ADV166" s="233"/>
      <c r="ADW166" s="233"/>
      <c r="ADX166" s="233"/>
      <c r="ADY166" s="233"/>
      <c r="ADZ166" s="233"/>
      <c r="AEA166" s="233"/>
      <c r="AEB166" s="233"/>
      <c r="AEC166" s="233"/>
      <c r="AED166" s="233"/>
      <c r="AEE166" s="233"/>
      <c r="AEF166" s="233"/>
      <c r="AEG166" s="233"/>
      <c r="AEH166" s="233"/>
      <c r="AEI166" s="233"/>
      <c r="AEJ166" s="233"/>
      <c r="AEK166" s="233"/>
      <c r="AEL166" s="233"/>
      <c r="AEM166" s="233"/>
      <c r="AEN166" s="233"/>
      <c r="AEO166" s="233"/>
      <c r="AEP166" s="233"/>
      <c r="AEQ166" s="233"/>
      <c r="AER166" s="233"/>
      <c r="AES166" s="233"/>
      <c r="AET166" s="233"/>
      <c r="AEU166" s="233"/>
      <c r="AEV166" s="233"/>
      <c r="AEW166" s="233"/>
      <c r="AEX166" s="233"/>
      <c r="AEY166" s="233"/>
      <c r="AEZ166" s="233"/>
      <c r="AFA166" s="233"/>
      <c r="AFB166" s="233"/>
      <c r="AFC166" s="233"/>
      <c r="AFD166" s="233"/>
      <c r="AFE166" s="233"/>
      <c r="AFF166" s="233"/>
      <c r="AFG166" s="233"/>
      <c r="AFH166" s="233"/>
      <c r="AFI166" s="233"/>
      <c r="AFJ166" s="233"/>
      <c r="AFK166" s="233"/>
      <c r="AFL166" s="233"/>
      <c r="AFM166" s="233"/>
      <c r="AFN166" s="233"/>
      <c r="AFO166" s="233"/>
      <c r="AFP166" s="233"/>
      <c r="AFQ166" s="233"/>
      <c r="AFR166" s="233"/>
      <c r="AFS166" s="233"/>
      <c r="AFT166" s="233"/>
      <c r="AFU166" s="233"/>
      <c r="AFV166" s="233"/>
      <c r="AFW166" s="233"/>
      <c r="AFX166" s="233"/>
      <c r="AFY166" s="233"/>
      <c r="AFZ166" s="233"/>
      <c r="AGA166" s="233"/>
      <c r="AGB166" s="233"/>
      <c r="AGC166" s="233"/>
      <c r="AGD166" s="233"/>
      <c r="AGE166" s="233"/>
      <c r="AGF166" s="233"/>
      <c r="AGG166" s="233"/>
      <c r="AGH166" s="233"/>
      <c r="AGI166" s="233"/>
      <c r="AGJ166" s="233"/>
      <c r="AGK166" s="233"/>
      <c r="AGL166" s="233"/>
      <c r="AGM166" s="233"/>
      <c r="AGN166" s="233"/>
      <c r="AGO166" s="233"/>
      <c r="AGP166" s="233"/>
      <c r="AGQ166" s="233"/>
      <c r="AGR166" s="233"/>
      <c r="AGS166" s="233"/>
      <c r="AGT166" s="233"/>
      <c r="AGU166" s="233"/>
      <c r="AGV166" s="233"/>
      <c r="AGW166" s="233"/>
      <c r="AGX166" s="233"/>
      <c r="AGY166" s="233"/>
      <c r="AGZ166" s="233"/>
      <c r="AHA166" s="233"/>
      <c r="AHB166" s="233"/>
      <c r="AHC166" s="233"/>
      <c r="AHD166" s="233"/>
      <c r="AHE166" s="233"/>
      <c r="AHF166" s="233"/>
      <c r="AHG166" s="233"/>
      <c r="AHH166" s="233"/>
      <c r="AHI166" s="233"/>
      <c r="AHJ166" s="233"/>
      <c r="AHK166" s="233"/>
      <c r="AHL166" s="233"/>
      <c r="AHM166" s="233"/>
      <c r="AHN166" s="233"/>
      <c r="AHO166" s="233"/>
      <c r="AHP166" s="233"/>
      <c r="AHQ166" s="233"/>
      <c r="AHR166" s="233"/>
      <c r="AHS166" s="233"/>
      <c r="AHT166" s="233"/>
      <c r="AHU166" s="233"/>
      <c r="AHV166" s="233"/>
      <c r="AHW166" s="233"/>
      <c r="AHX166" s="233"/>
      <c r="AHY166" s="233"/>
      <c r="AHZ166" s="233"/>
      <c r="AIA166" s="233"/>
      <c r="AIB166" s="233"/>
      <c r="AIC166" s="233"/>
      <c r="AID166" s="233"/>
      <c r="AIE166" s="233"/>
      <c r="AIF166" s="233"/>
      <c r="AIG166" s="233"/>
      <c r="AIH166" s="233"/>
      <c r="AII166" s="233"/>
      <c r="AIJ166" s="233"/>
      <c r="AIK166" s="233"/>
      <c r="AIL166" s="233"/>
      <c r="AIM166" s="233"/>
      <c r="AIN166" s="233"/>
      <c r="AIO166" s="233"/>
      <c r="AIP166" s="233"/>
      <c r="AIQ166" s="233"/>
      <c r="AIR166" s="233"/>
      <c r="AIS166" s="233"/>
      <c r="AIT166" s="233"/>
      <c r="AIU166" s="233"/>
      <c r="AIV166" s="233"/>
      <c r="AIW166" s="233"/>
      <c r="AIX166" s="233"/>
      <c r="AIY166" s="233"/>
      <c r="AIZ166" s="233"/>
      <c r="AJA166" s="233"/>
      <c r="AJB166" s="233"/>
      <c r="AJC166" s="233"/>
      <c r="AJD166" s="233"/>
      <c r="AJE166" s="233"/>
      <c r="AJF166" s="233"/>
      <c r="AJG166" s="233"/>
      <c r="AJH166" s="233"/>
      <c r="AJI166" s="233"/>
      <c r="AJJ166" s="233"/>
      <c r="AJK166" s="233"/>
      <c r="AJL166" s="233"/>
      <c r="AJM166" s="233"/>
      <c r="AJN166" s="233"/>
      <c r="AJO166" s="233"/>
      <c r="AJP166" s="233"/>
      <c r="AJQ166" s="233"/>
      <c r="AJR166" s="233"/>
      <c r="AJS166" s="233"/>
      <c r="AJT166" s="233"/>
      <c r="AJU166" s="233"/>
      <c r="AJV166" s="233"/>
      <c r="AJW166" s="233"/>
      <c r="AJX166" s="233"/>
      <c r="AJY166" s="233"/>
      <c r="AJZ166" s="233"/>
      <c r="AKA166" s="233"/>
      <c r="AKB166" s="233"/>
      <c r="AKC166" s="233"/>
      <c r="AKD166" s="233"/>
      <c r="AKE166" s="233"/>
      <c r="AKF166" s="233"/>
      <c r="AKG166" s="233"/>
      <c r="AKH166" s="233"/>
      <c r="AKI166" s="233"/>
      <c r="AKJ166" s="233"/>
      <c r="AKK166" s="233"/>
      <c r="AKL166" s="233"/>
      <c r="AKM166" s="233"/>
      <c r="AKN166" s="233"/>
      <c r="AKO166" s="233"/>
      <c r="AKP166" s="233"/>
      <c r="AKQ166" s="233"/>
      <c r="AKR166" s="233"/>
      <c r="AKS166" s="233"/>
      <c r="AKT166" s="233"/>
      <c r="AKU166" s="233"/>
      <c r="AKV166" s="233"/>
      <c r="AKW166" s="233"/>
      <c r="AKX166" s="233"/>
      <c r="AKY166" s="233"/>
      <c r="AKZ166" s="233"/>
      <c r="ALA166" s="233"/>
      <c r="ALB166" s="233"/>
      <c r="ALC166" s="233"/>
      <c r="ALD166" s="233"/>
      <c r="ALE166" s="233"/>
      <c r="ALF166" s="233"/>
      <c r="ALG166" s="233"/>
      <c r="ALH166" s="233"/>
      <c r="ALI166" s="233"/>
      <c r="ALJ166" s="233"/>
      <c r="ALK166" s="233"/>
      <c r="ALL166" s="233"/>
      <c r="ALM166" s="233"/>
      <c r="ALN166" s="233"/>
      <c r="ALO166" s="233"/>
      <c r="ALP166" s="233"/>
      <c r="ALQ166" s="233"/>
      <c r="ALR166" s="233"/>
      <c r="ALS166" s="233"/>
    </row>
    <row r="167" spans="1:1007" ht="13.5" thickBot="1" x14ac:dyDescent="0.25">
      <c r="A167" s="416"/>
      <c r="B167" s="369"/>
      <c r="C167" s="385"/>
      <c r="D167" s="385"/>
      <c r="E167" s="373"/>
      <c r="F167" s="373"/>
      <c r="G167" s="373"/>
      <c r="H167" s="37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c r="AM167" s="233"/>
      <c r="AN167" s="233"/>
      <c r="AO167" s="233"/>
      <c r="AP167" s="233"/>
      <c r="AQ167" s="233"/>
      <c r="AR167" s="233"/>
      <c r="AS167" s="233"/>
      <c r="AT167" s="233"/>
      <c r="AU167" s="233"/>
      <c r="AV167" s="233"/>
      <c r="AW167" s="233"/>
      <c r="AX167" s="233"/>
      <c r="AY167" s="233"/>
      <c r="AZ167" s="233"/>
      <c r="BA167" s="233"/>
      <c r="BB167" s="233"/>
      <c r="BC167" s="233"/>
      <c r="BD167" s="233"/>
      <c r="BE167" s="233"/>
      <c r="BF167" s="233"/>
      <c r="BG167" s="233"/>
      <c r="BH167" s="233"/>
      <c r="BI167" s="233"/>
      <c r="BJ167" s="233"/>
      <c r="BK167" s="233"/>
      <c r="BL167" s="233"/>
      <c r="BM167" s="233"/>
      <c r="BN167" s="233"/>
      <c r="BO167" s="233"/>
      <c r="BP167" s="233"/>
      <c r="BQ167" s="233"/>
      <c r="BR167" s="233"/>
      <c r="BS167" s="233"/>
      <c r="BT167" s="233"/>
      <c r="BU167" s="233"/>
      <c r="BV167" s="233"/>
      <c r="BW167" s="233"/>
      <c r="BX167" s="233"/>
      <c r="BY167" s="233"/>
      <c r="BZ167" s="233"/>
      <c r="CA167" s="233"/>
      <c r="CB167" s="233"/>
      <c r="CC167" s="233"/>
      <c r="CD167" s="233"/>
      <c r="CE167" s="233"/>
      <c r="CF167" s="233"/>
      <c r="CG167" s="233"/>
      <c r="CH167" s="233"/>
      <c r="CI167" s="233"/>
      <c r="CJ167" s="233"/>
      <c r="CK167" s="233"/>
      <c r="CL167" s="233"/>
      <c r="CM167" s="233"/>
      <c r="CN167" s="233"/>
      <c r="CO167" s="233"/>
      <c r="CP167" s="233"/>
      <c r="CQ167" s="233"/>
      <c r="CR167" s="233"/>
      <c r="CS167" s="233"/>
      <c r="CT167" s="233"/>
      <c r="CU167" s="233"/>
      <c r="CV167" s="233"/>
      <c r="CW167" s="233"/>
      <c r="CX167" s="233"/>
      <c r="CY167" s="233"/>
      <c r="CZ167" s="233"/>
      <c r="DA167" s="233"/>
      <c r="DB167" s="233"/>
      <c r="DC167" s="233"/>
      <c r="DD167" s="233"/>
      <c r="DE167" s="233"/>
      <c r="DF167" s="233"/>
      <c r="DG167" s="233"/>
      <c r="DH167" s="233"/>
      <c r="DI167" s="233"/>
      <c r="DJ167" s="233"/>
      <c r="DK167" s="233"/>
      <c r="DL167" s="233"/>
      <c r="DM167" s="233"/>
      <c r="DN167" s="233"/>
      <c r="DO167" s="233"/>
      <c r="DP167" s="233"/>
      <c r="DQ167" s="233"/>
      <c r="DR167" s="233"/>
      <c r="DS167" s="233"/>
      <c r="DT167" s="233"/>
      <c r="DU167" s="233"/>
      <c r="DV167" s="233"/>
      <c r="DW167" s="233"/>
      <c r="DX167" s="233"/>
      <c r="DY167" s="233"/>
      <c r="DZ167" s="233"/>
      <c r="EA167" s="233"/>
      <c r="EB167" s="233"/>
      <c r="EC167" s="233"/>
      <c r="ED167" s="233"/>
      <c r="EE167" s="233"/>
      <c r="EF167" s="233"/>
      <c r="EG167" s="233"/>
      <c r="EH167" s="233"/>
      <c r="EI167" s="233"/>
      <c r="EJ167" s="233"/>
      <c r="EK167" s="233"/>
      <c r="EL167" s="233"/>
      <c r="EM167" s="233"/>
      <c r="EN167" s="233"/>
      <c r="EO167" s="233"/>
      <c r="EP167" s="233"/>
      <c r="EQ167" s="233"/>
      <c r="ER167" s="233"/>
      <c r="ES167" s="233"/>
      <c r="ET167" s="233"/>
      <c r="EU167" s="233"/>
      <c r="EV167" s="233"/>
      <c r="EW167" s="233"/>
      <c r="EX167" s="233"/>
      <c r="EY167" s="233"/>
      <c r="EZ167" s="233"/>
      <c r="FA167" s="233"/>
      <c r="FB167" s="233"/>
      <c r="FC167" s="233"/>
      <c r="FD167" s="233"/>
      <c r="FE167" s="233"/>
      <c r="FF167" s="233"/>
      <c r="FG167" s="233"/>
      <c r="FH167" s="233"/>
      <c r="FI167" s="233"/>
      <c r="FJ167" s="233"/>
      <c r="FK167" s="233"/>
      <c r="FL167" s="233"/>
      <c r="FM167" s="233"/>
      <c r="FN167" s="233"/>
      <c r="FO167" s="233"/>
      <c r="FP167" s="233"/>
      <c r="FQ167" s="233"/>
      <c r="FR167" s="233"/>
      <c r="FS167" s="233"/>
      <c r="FT167" s="233"/>
      <c r="FU167" s="233"/>
      <c r="FV167" s="233"/>
      <c r="FW167" s="233"/>
      <c r="FX167" s="233"/>
      <c r="FY167" s="233"/>
      <c r="FZ167" s="233"/>
      <c r="GA167" s="233"/>
      <c r="GB167" s="233"/>
      <c r="GC167" s="233"/>
      <c r="GD167" s="233"/>
      <c r="GE167" s="233"/>
      <c r="GF167" s="233"/>
      <c r="GG167" s="233"/>
      <c r="GH167" s="233"/>
      <c r="GI167" s="233"/>
      <c r="GJ167" s="233"/>
      <c r="GK167" s="233"/>
      <c r="GL167" s="233"/>
      <c r="GM167" s="233"/>
      <c r="GN167" s="233"/>
      <c r="GO167" s="233"/>
      <c r="GP167" s="233"/>
      <c r="GQ167" s="233"/>
      <c r="GR167" s="233"/>
      <c r="GS167" s="233"/>
      <c r="GT167" s="233"/>
      <c r="GU167" s="233"/>
      <c r="GV167" s="233"/>
      <c r="GW167" s="233"/>
      <c r="GX167" s="233"/>
      <c r="GY167" s="233"/>
      <c r="GZ167" s="233"/>
      <c r="HA167" s="233"/>
      <c r="HB167" s="233"/>
      <c r="HC167" s="233"/>
      <c r="HD167" s="233"/>
      <c r="HE167" s="233"/>
      <c r="HF167" s="233"/>
      <c r="HG167" s="233"/>
      <c r="HH167" s="233"/>
      <c r="HI167" s="233"/>
      <c r="HJ167" s="233"/>
      <c r="HK167" s="233"/>
      <c r="HL167" s="233"/>
      <c r="HM167" s="233"/>
      <c r="HN167" s="233"/>
      <c r="HO167" s="233"/>
      <c r="HP167" s="233"/>
      <c r="HQ167" s="233"/>
      <c r="HR167" s="233"/>
      <c r="HS167" s="233"/>
      <c r="HT167" s="233"/>
      <c r="HU167" s="233"/>
      <c r="HV167" s="233"/>
      <c r="HW167" s="233"/>
      <c r="HX167" s="233"/>
      <c r="HY167" s="233"/>
      <c r="HZ167" s="233"/>
      <c r="IA167" s="233"/>
      <c r="IB167" s="233"/>
      <c r="IC167" s="233"/>
      <c r="ID167" s="233"/>
      <c r="IE167" s="233"/>
      <c r="IF167" s="233"/>
      <c r="IG167" s="233"/>
      <c r="IH167" s="233"/>
      <c r="II167" s="233"/>
      <c r="IJ167" s="233"/>
      <c r="IK167" s="233"/>
      <c r="IL167" s="233"/>
      <c r="IM167" s="233"/>
      <c r="IN167" s="233"/>
      <c r="IO167" s="233"/>
      <c r="IP167" s="233"/>
      <c r="IQ167" s="233"/>
      <c r="IR167" s="233"/>
      <c r="IS167" s="233"/>
      <c r="IT167" s="233"/>
      <c r="IU167" s="233"/>
      <c r="IV167" s="233"/>
      <c r="IW167" s="233"/>
      <c r="IX167" s="233"/>
      <c r="IY167" s="233"/>
      <c r="IZ167" s="233"/>
      <c r="JA167" s="233"/>
      <c r="JB167" s="233"/>
      <c r="JC167" s="233"/>
      <c r="JD167" s="233"/>
      <c r="JE167" s="233"/>
      <c r="JF167" s="233"/>
      <c r="JG167" s="233"/>
      <c r="JH167" s="233"/>
      <c r="JI167" s="233"/>
      <c r="JJ167" s="233"/>
      <c r="JK167" s="233"/>
      <c r="JL167" s="233"/>
      <c r="JM167" s="233"/>
      <c r="JN167" s="233"/>
      <c r="JO167" s="233"/>
      <c r="JP167" s="233"/>
      <c r="JQ167" s="233"/>
      <c r="JR167" s="233"/>
      <c r="JS167" s="233"/>
      <c r="JT167" s="233"/>
      <c r="JU167" s="233"/>
      <c r="JV167" s="233"/>
      <c r="JW167" s="233"/>
      <c r="JX167" s="233"/>
      <c r="JY167" s="233"/>
      <c r="JZ167" s="233"/>
      <c r="KA167" s="233"/>
      <c r="KB167" s="233"/>
      <c r="KC167" s="233"/>
      <c r="KD167" s="233"/>
      <c r="KE167" s="233"/>
      <c r="KF167" s="233"/>
      <c r="KG167" s="233"/>
      <c r="KH167" s="233"/>
      <c r="KI167" s="233"/>
      <c r="KJ167" s="233"/>
      <c r="KK167" s="233"/>
      <c r="KL167" s="233"/>
      <c r="KM167" s="233"/>
      <c r="KN167" s="233"/>
      <c r="KO167" s="233"/>
      <c r="KP167" s="233"/>
      <c r="KQ167" s="233"/>
      <c r="KR167" s="233"/>
      <c r="KS167" s="233"/>
      <c r="KT167" s="233"/>
      <c r="KU167" s="233"/>
      <c r="KV167" s="233"/>
      <c r="KW167" s="233"/>
      <c r="KX167" s="233"/>
      <c r="KY167" s="233"/>
      <c r="KZ167" s="233"/>
      <c r="LA167" s="233"/>
      <c r="LB167" s="233"/>
      <c r="LC167" s="233"/>
      <c r="LD167" s="233"/>
      <c r="LE167" s="233"/>
      <c r="LF167" s="233"/>
      <c r="LG167" s="233"/>
      <c r="LH167" s="233"/>
      <c r="LI167" s="233"/>
      <c r="LJ167" s="233"/>
      <c r="LK167" s="233"/>
      <c r="LL167" s="233"/>
      <c r="LM167" s="233"/>
      <c r="LN167" s="233"/>
      <c r="LO167" s="233"/>
      <c r="LP167" s="233"/>
      <c r="LQ167" s="233"/>
      <c r="LR167" s="233"/>
      <c r="LS167" s="233"/>
      <c r="LT167" s="233"/>
      <c r="LU167" s="233"/>
      <c r="LV167" s="233"/>
      <c r="LW167" s="233"/>
      <c r="LX167" s="233"/>
      <c r="LY167" s="233"/>
      <c r="LZ167" s="233"/>
      <c r="MA167" s="233"/>
      <c r="MB167" s="233"/>
      <c r="MC167" s="233"/>
      <c r="MD167" s="233"/>
      <c r="ME167" s="233"/>
      <c r="MF167" s="233"/>
      <c r="MG167" s="233"/>
      <c r="MH167" s="233"/>
      <c r="MI167" s="233"/>
      <c r="MJ167" s="233"/>
      <c r="MK167" s="233"/>
      <c r="ML167" s="233"/>
      <c r="MM167" s="233"/>
      <c r="MN167" s="233"/>
      <c r="MO167" s="233"/>
      <c r="MP167" s="233"/>
      <c r="MQ167" s="233"/>
      <c r="MR167" s="233"/>
      <c r="MS167" s="233"/>
      <c r="MT167" s="233"/>
      <c r="MU167" s="233"/>
      <c r="MV167" s="233"/>
      <c r="MW167" s="233"/>
      <c r="MX167" s="233"/>
      <c r="MY167" s="233"/>
      <c r="MZ167" s="233"/>
      <c r="NA167" s="233"/>
      <c r="NB167" s="233"/>
      <c r="NC167" s="233"/>
      <c r="ND167" s="233"/>
      <c r="NE167" s="233"/>
      <c r="NF167" s="233"/>
      <c r="NG167" s="233"/>
      <c r="NH167" s="233"/>
      <c r="NI167" s="233"/>
      <c r="NJ167" s="233"/>
      <c r="NK167" s="233"/>
      <c r="NL167" s="233"/>
      <c r="NM167" s="233"/>
      <c r="NN167" s="233"/>
      <c r="NO167" s="233"/>
      <c r="NP167" s="233"/>
      <c r="NQ167" s="233"/>
      <c r="NR167" s="233"/>
      <c r="NS167" s="233"/>
      <c r="NT167" s="233"/>
      <c r="NU167" s="233"/>
      <c r="NV167" s="233"/>
      <c r="NW167" s="233"/>
      <c r="NX167" s="233"/>
      <c r="NY167" s="233"/>
      <c r="NZ167" s="233"/>
      <c r="OA167" s="233"/>
      <c r="OB167" s="233"/>
      <c r="OC167" s="233"/>
      <c r="OD167" s="233"/>
      <c r="OE167" s="233"/>
      <c r="OF167" s="233"/>
      <c r="OG167" s="233"/>
      <c r="OH167" s="233"/>
      <c r="OI167" s="233"/>
      <c r="OJ167" s="233"/>
      <c r="OK167" s="233"/>
      <c r="OL167" s="233"/>
      <c r="OM167" s="233"/>
      <c r="ON167" s="233"/>
      <c r="OO167" s="233"/>
      <c r="OP167" s="233"/>
      <c r="OQ167" s="233"/>
      <c r="OR167" s="233"/>
      <c r="OS167" s="233"/>
      <c r="OT167" s="233"/>
      <c r="OU167" s="233"/>
      <c r="OV167" s="233"/>
      <c r="OW167" s="233"/>
      <c r="OX167" s="233"/>
      <c r="OY167" s="233"/>
      <c r="OZ167" s="233"/>
      <c r="PA167" s="233"/>
      <c r="PB167" s="233"/>
      <c r="PC167" s="233"/>
      <c r="PD167" s="233"/>
      <c r="PE167" s="233"/>
      <c r="PF167" s="233"/>
      <c r="PG167" s="233"/>
      <c r="PH167" s="233"/>
      <c r="PI167" s="233"/>
      <c r="PJ167" s="233"/>
      <c r="PK167" s="233"/>
      <c r="PL167" s="233"/>
      <c r="PM167" s="233"/>
      <c r="PN167" s="233"/>
      <c r="PO167" s="233"/>
      <c r="PP167" s="233"/>
      <c r="PQ167" s="233"/>
      <c r="PR167" s="233"/>
      <c r="PS167" s="233"/>
      <c r="PT167" s="233"/>
      <c r="PU167" s="233"/>
      <c r="PV167" s="233"/>
      <c r="PW167" s="233"/>
      <c r="PX167" s="233"/>
      <c r="PY167" s="233"/>
      <c r="PZ167" s="233"/>
      <c r="QA167" s="233"/>
      <c r="QB167" s="233"/>
      <c r="QC167" s="233"/>
      <c r="QD167" s="233"/>
      <c r="QE167" s="233"/>
      <c r="QF167" s="233"/>
      <c r="QG167" s="233"/>
      <c r="QH167" s="233"/>
      <c r="QI167" s="233"/>
      <c r="QJ167" s="233"/>
      <c r="QK167" s="233"/>
      <c r="QL167" s="233"/>
      <c r="QM167" s="233"/>
      <c r="QN167" s="233"/>
      <c r="QO167" s="233"/>
      <c r="QP167" s="233"/>
      <c r="QQ167" s="233"/>
      <c r="QR167" s="233"/>
      <c r="QS167" s="233"/>
      <c r="QT167" s="233"/>
      <c r="QU167" s="233"/>
      <c r="QV167" s="233"/>
      <c r="QW167" s="233"/>
      <c r="QX167" s="233"/>
      <c r="QY167" s="233"/>
      <c r="QZ167" s="233"/>
      <c r="RA167" s="233"/>
      <c r="RB167" s="233"/>
      <c r="RC167" s="233"/>
      <c r="RD167" s="233"/>
      <c r="RE167" s="233"/>
      <c r="RF167" s="233"/>
      <c r="RG167" s="233"/>
      <c r="RH167" s="233"/>
      <c r="RI167" s="233"/>
      <c r="RJ167" s="233"/>
      <c r="RK167" s="233"/>
      <c r="RL167" s="233"/>
      <c r="RM167" s="233"/>
      <c r="RN167" s="233"/>
      <c r="RO167" s="233"/>
      <c r="RP167" s="233"/>
      <c r="RQ167" s="233"/>
      <c r="RR167" s="233"/>
      <c r="RS167" s="233"/>
      <c r="RT167" s="233"/>
      <c r="RU167" s="233"/>
      <c r="RV167" s="233"/>
      <c r="RW167" s="233"/>
      <c r="RX167" s="233"/>
      <c r="RY167" s="233"/>
      <c r="RZ167" s="233"/>
      <c r="SA167" s="233"/>
      <c r="SB167" s="233"/>
      <c r="SC167" s="233"/>
      <c r="SD167" s="233"/>
      <c r="SE167" s="233"/>
      <c r="SF167" s="233"/>
      <c r="SG167" s="233"/>
      <c r="SH167" s="233"/>
      <c r="SI167" s="233"/>
      <c r="SJ167" s="233"/>
      <c r="SK167" s="233"/>
      <c r="SL167" s="233"/>
      <c r="SM167" s="233"/>
      <c r="SN167" s="233"/>
      <c r="SO167" s="233"/>
      <c r="SP167" s="233"/>
      <c r="SQ167" s="233"/>
      <c r="SR167" s="233"/>
      <c r="SS167" s="233"/>
      <c r="ST167" s="233"/>
      <c r="SU167" s="233"/>
      <c r="SV167" s="233"/>
      <c r="SW167" s="233"/>
      <c r="SX167" s="233"/>
      <c r="SY167" s="233"/>
      <c r="SZ167" s="233"/>
      <c r="TA167" s="233"/>
      <c r="TB167" s="233"/>
      <c r="TC167" s="233"/>
      <c r="TD167" s="233"/>
      <c r="TE167" s="233"/>
      <c r="TF167" s="233"/>
      <c r="TG167" s="233"/>
      <c r="TH167" s="233"/>
      <c r="TI167" s="233"/>
      <c r="TJ167" s="233"/>
      <c r="TK167" s="233"/>
      <c r="TL167" s="233"/>
      <c r="TM167" s="233"/>
      <c r="TN167" s="233"/>
      <c r="TO167" s="233"/>
      <c r="TP167" s="233"/>
      <c r="TQ167" s="233"/>
      <c r="TR167" s="233"/>
      <c r="TS167" s="233"/>
      <c r="TT167" s="233"/>
      <c r="TU167" s="233"/>
      <c r="TV167" s="233"/>
      <c r="TW167" s="233"/>
      <c r="TX167" s="233"/>
      <c r="TY167" s="233"/>
      <c r="TZ167" s="233"/>
      <c r="UA167" s="233"/>
      <c r="UB167" s="233"/>
      <c r="UC167" s="233"/>
      <c r="UD167" s="233"/>
      <c r="UE167" s="233"/>
      <c r="UF167" s="233"/>
      <c r="UG167" s="233"/>
      <c r="UH167" s="233"/>
      <c r="UI167" s="233"/>
      <c r="UJ167" s="233"/>
      <c r="UK167" s="233"/>
      <c r="UL167" s="233"/>
      <c r="UM167" s="233"/>
      <c r="UN167" s="233"/>
      <c r="UO167" s="233"/>
      <c r="UP167" s="233"/>
      <c r="UQ167" s="233"/>
      <c r="UR167" s="233"/>
      <c r="US167" s="233"/>
      <c r="UT167" s="233"/>
      <c r="UU167" s="233"/>
      <c r="UV167" s="233"/>
      <c r="UW167" s="233"/>
      <c r="UX167" s="233"/>
      <c r="UY167" s="233"/>
      <c r="UZ167" s="233"/>
      <c r="VA167" s="233"/>
      <c r="VB167" s="233"/>
      <c r="VC167" s="233"/>
      <c r="VD167" s="233"/>
      <c r="VE167" s="233"/>
      <c r="VF167" s="233"/>
      <c r="VG167" s="233"/>
      <c r="VH167" s="233"/>
      <c r="VI167" s="233"/>
      <c r="VJ167" s="233"/>
      <c r="VK167" s="233"/>
      <c r="VL167" s="233"/>
      <c r="VM167" s="233"/>
      <c r="VN167" s="233"/>
      <c r="VO167" s="233"/>
      <c r="VP167" s="233"/>
      <c r="VQ167" s="233"/>
      <c r="VR167" s="233"/>
      <c r="VS167" s="233"/>
      <c r="VT167" s="233"/>
      <c r="VU167" s="233"/>
      <c r="VV167" s="233"/>
      <c r="VW167" s="233"/>
      <c r="VX167" s="233"/>
      <c r="VY167" s="233"/>
      <c r="VZ167" s="233"/>
      <c r="WA167" s="233"/>
      <c r="WB167" s="233"/>
      <c r="WC167" s="233"/>
      <c r="WD167" s="233"/>
      <c r="WE167" s="233"/>
      <c r="WF167" s="233"/>
      <c r="WG167" s="233"/>
      <c r="WH167" s="233"/>
      <c r="WI167" s="233"/>
      <c r="WJ167" s="233"/>
      <c r="WK167" s="233"/>
      <c r="WL167" s="233"/>
      <c r="WM167" s="233"/>
      <c r="WN167" s="233"/>
      <c r="WO167" s="233"/>
      <c r="WP167" s="233"/>
      <c r="WQ167" s="233"/>
      <c r="WR167" s="233"/>
      <c r="WS167" s="233"/>
      <c r="WT167" s="233"/>
      <c r="WU167" s="233"/>
      <c r="WV167" s="233"/>
      <c r="WW167" s="233"/>
      <c r="WX167" s="233"/>
      <c r="WY167" s="233"/>
      <c r="WZ167" s="233"/>
      <c r="XA167" s="233"/>
      <c r="XB167" s="233"/>
      <c r="XC167" s="233"/>
      <c r="XD167" s="233"/>
      <c r="XE167" s="233"/>
      <c r="XF167" s="233"/>
      <c r="XG167" s="233"/>
      <c r="XH167" s="233"/>
      <c r="XI167" s="233"/>
      <c r="XJ167" s="233"/>
      <c r="XK167" s="233"/>
      <c r="XL167" s="233"/>
      <c r="XM167" s="233"/>
      <c r="XN167" s="233"/>
      <c r="XO167" s="233"/>
      <c r="XP167" s="233"/>
      <c r="XQ167" s="233"/>
      <c r="XR167" s="233"/>
      <c r="XS167" s="233"/>
      <c r="XT167" s="233"/>
      <c r="XU167" s="233"/>
      <c r="XV167" s="233"/>
      <c r="XW167" s="233"/>
      <c r="XX167" s="233"/>
      <c r="XY167" s="233"/>
      <c r="XZ167" s="233"/>
      <c r="YA167" s="233"/>
      <c r="YB167" s="233"/>
      <c r="YC167" s="233"/>
      <c r="YD167" s="233"/>
      <c r="YE167" s="233"/>
      <c r="YF167" s="233"/>
      <c r="YG167" s="233"/>
      <c r="YH167" s="233"/>
      <c r="YI167" s="233"/>
      <c r="YJ167" s="233"/>
      <c r="YK167" s="233"/>
      <c r="YL167" s="233"/>
      <c r="YM167" s="233"/>
      <c r="YN167" s="233"/>
      <c r="YO167" s="233"/>
      <c r="YP167" s="233"/>
      <c r="YQ167" s="233"/>
      <c r="YR167" s="233"/>
      <c r="YS167" s="233"/>
      <c r="YT167" s="233"/>
      <c r="YU167" s="233"/>
      <c r="YV167" s="233"/>
      <c r="YW167" s="233"/>
      <c r="YX167" s="233"/>
      <c r="YY167" s="233"/>
      <c r="YZ167" s="233"/>
      <c r="ZA167" s="233"/>
      <c r="ZB167" s="233"/>
      <c r="ZC167" s="233"/>
      <c r="ZD167" s="233"/>
      <c r="ZE167" s="233"/>
      <c r="ZF167" s="233"/>
      <c r="ZG167" s="233"/>
      <c r="ZH167" s="233"/>
      <c r="ZI167" s="233"/>
      <c r="ZJ167" s="233"/>
      <c r="ZK167" s="233"/>
      <c r="ZL167" s="233"/>
      <c r="ZM167" s="233"/>
      <c r="ZN167" s="233"/>
      <c r="ZO167" s="233"/>
      <c r="ZP167" s="233"/>
      <c r="ZQ167" s="233"/>
      <c r="ZR167" s="233"/>
      <c r="ZS167" s="233"/>
      <c r="ZT167" s="233"/>
      <c r="ZU167" s="233"/>
      <c r="ZV167" s="233"/>
      <c r="ZW167" s="233"/>
      <c r="ZX167" s="233"/>
      <c r="ZY167" s="233"/>
      <c r="ZZ167" s="233"/>
      <c r="AAA167" s="233"/>
      <c r="AAB167" s="233"/>
      <c r="AAC167" s="233"/>
      <c r="AAD167" s="233"/>
      <c r="AAE167" s="233"/>
      <c r="AAF167" s="233"/>
      <c r="AAG167" s="233"/>
      <c r="AAH167" s="233"/>
      <c r="AAI167" s="233"/>
      <c r="AAJ167" s="233"/>
      <c r="AAK167" s="233"/>
      <c r="AAL167" s="233"/>
      <c r="AAM167" s="233"/>
      <c r="AAN167" s="233"/>
      <c r="AAO167" s="233"/>
      <c r="AAP167" s="233"/>
      <c r="AAQ167" s="233"/>
      <c r="AAR167" s="233"/>
      <c r="AAS167" s="233"/>
      <c r="AAT167" s="233"/>
      <c r="AAU167" s="233"/>
      <c r="AAV167" s="233"/>
      <c r="AAW167" s="233"/>
      <c r="AAX167" s="233"/>
      <c r="AAY167" s="233"/>
      <c r="AAZ167" s="233"/>
      <c r="ABA167" s="233"/>
      <c r="ABB167" s="233"/>
      <c r="ABC167" s="233"/>
      <c r="ABD167" s="233"/>
      <c r="ABE167" s="233"/>
      <c r="ABF167" s="233"/>
      <c r="ABG167" s="233"/>
      <c r="ABH167" s="233"/>
      <c r="ABI167" s="233"/>
      <c r="ABJ167" s="233"/>
      <c r="ABK167" s="233"/>
      <c r="ABL167" s="233"/>
      <c r="ABM167" s="233"/>
      <c r="ABN167" s="233"/>
      <c r="ABO167" s="233"/>
      <c r="ABP167" s="233"/>
      <c r="ABQ167" s="233"/>
      <c r="ABR167" s="233"/>
      <c r="ABS167" s="233"/>
      <c r="ABT167" s="233"/>
      <c r="ABU167" s="233"/>
      <c r="ABV167" s="233"/>
      <c r="ABW167" s="233"/>
      <c r="ABX167" s="233"/>
      <c r="ABY167" s="233"/>
      <c r="ABZ167" s="233"/>
      <c r="ACA167" s="233"/>
      <c r="ACB167" s="233"/>
      <c r="ACC167" s="233"/>
      <c r="ACD167" s="233"/>
      <c r="ACE167" s="233"/>
      <c r="ACF167" s="233"/>
      <c r="ACG167" s="233"/>
      <c r="ACH167" s="233"/>
      <c r="ACI167" s="233"/>
      <c r="ACJ167" s="233"/>
      <c r="ACK167" s="233"/>
      <c r="ACL167" s="233"/>
      <c r="ACM167" s="233"/>
      <c r="ACN167" s="233"/>
      <c r="ACO167" s="233"/>
      <c r="ACP167" s="233"/>
      <c r="ACQ167" s="233"/>
      <c r="ACR167" s="233"/>
      <c r="ACS167" s="233"/>
      <c r="ACT167" s="233"/>
      <c r="ACU167" s="233"/>
      <c r="ACV167" s="233"/>
      <c r="ACW167" s="233"/>
      <c r="ACX167" s="233"/>
      <c r="ACY167" s="233"/>
      <c r="ACZ167" s="233"/>
      <c r="ADA167" s="233"/>
      <c r="ADB167" s="233"/>
      <c r="ADC167" s="233"/>
      <c r="ADD167" s="233"/>
      <c r="ADE167" s="233"/>
      <c r="ADF167" s="233"/>
      <c r="ADG167" s="233"/>
      <c r="ADH167" s="233"/>
      <c r="ADI167" s="233"/>
      <c r="ADJ167" s="233"/>
      <c r="ADK167" s="233"/>
      <c r="ADL167" s="233"/>
      <c r="ADM167" s="233"/>
      <c r="ADN167" s="233"/>
      <c r="ADO167" s="233"/>
      <c r="ADP167" s="233"/>
      <c r="ADQ167" s="233"/>
      <c r="ADR167" s="233"/>
      <c r="ADS167" s="233"/>
      <c r="ADT167" s="233"/>
      <c r="ADU167" s="233"/>
      <c r="ADV167" s="233"/>
      <c r="ADW167" s="233"/>
      <c r="ADX167" s="233"/>
      <c r="ADY167" s="233"/>
      <c r="ADZ167" s="233"/>
      <c r="AEA167" s="233"/>
      <c r="AEB167" s="233"/>
      <c r="AEC167" s="233"/>
      <c r="AED167" s="233"/>
      <c r="AEE167" s="233"/>
      <c r="AEF167" s="233"/>
      <c r="AEG167" s="233"/>
      <c r="AEH167" s="233"/>
      <c r="AEI167" s="233"/>
      <c r="AEJ167" s="233"/>
      <c r="AEK167" s="233"/>
      <c r="AEL167" s="233"/>
      <c r="AEM167" s="233"/>
      <c r="AEN167" s="233"/>
      <c r="AEO167" s="233"/>
      <c r="AEP167" s="233"/>
      <c r="AEQ167" s="233"/>
      <c r="AER167" s="233"/>
      <c r="AES167" s="233"/>
      <c r="AET167" s="233"/>
      <c r="AEU167" s="233"/>
      <c r="AEV167" s="233"/>
      <c r="AEW167" s="233"/>
      <c r="AEX167" s="233"/>
      <c r="AEY167" s="233"/>
      <c r="AEZ167" s="233"/>
      <c r="AFA167" s="233"/>
      <c r="AFB167" s="233"/>
      <c r="AFC167" s="233"/>
      <c r="AFD167" s="233"/>
      <c r="AFE167" s="233"/>
      <c r="AFF167" s="233"/>
      <c r="AFG167" s="233"/>
      <c r="AFH167" s="233"/>
      <c r="AFI167" s="233"/>
      <c r="AFJ167" s="233"/>
      <c r="AFK167" s="233"/>
      <c r="AFL167" s="233"/>
      <c r="AFM167" s="233"/>
      <c r="AFN167" s="233"/>
      <c r="AFO167" s="233"/>
      <c r="AFP167" s="233"/>
      <c r="AFQ167" s="233"/>
      <c r="AFR167" s="233"/>
      <c r="AFS167" s="233"/>
      <c r="AFT167" s="233"/>
      <c r="AFU167" s="233"/>
      <c r="AFV167" s="233"/>
      <c r="AFW167" s="233"/>
      <c r="AFX167" s="233"/>
      <c r="AFY167" s="233"/>
      <c r="AFZ167" s="233"/>
      <c r="AGA167" s="233"/>
      <c r="AGB167" s="233"/>
      <c r="AGC167" s="233"/>
      <c r="AGD167" s="233"/>
      <c r="AGE167" s="233"/>
      <c r="AGF167" s="233"/>
      <c r="AGG167" s="233"/>
      <c r="AGH167" s="233"/>
      <c r="AGI167" s="233"/>
      <c r="AGJ167" s="233"/>
      <c r="AGK167" s="233"/>
      <c r="AGL167" s="233"/>
      <c r="AGM167" s="233"/>
      <c r="AGN167" s="233"/>
      <c r="AGO167" s="233"/>
      <c r="AGP167" s="233"/>
      <c r="AGQ167" s="233"/>
      <c r="AGR167" s="233"/>
      <c r="AGS167" s="233"/>
      <c r="AGT167" s="233"/>
      <c r="AGU167" s="233"/>
      <c r="AGV167" s="233"/>
      <c r="AGW167" s="233"/>
      <c r="AGX167" s="233"/>
      <c r="AGY167" s="233"/>
      <c r="AGZ167" s="233"/>
      <c r="AHA167" s="233"/>
      <c r="AHB167" s="233"/>
      <c r="AHC167" s="233"/>
      <c r="AHD167" s="233"/>
      <c r="AHE167" s="233"/>
      <c r="AHF167" s="233"/>
      <c r="AHG167" s="233"/>
      <c r="AHH167" s="233"/>
      <c r="AHI167" s="233"/>
      <c r="AHJ167" s="233"/>
      <c r="AHK167" s="233"/>
      <c r="AHL167" s="233"/>
      <c r="AHM167" s="233"/>
      <c r="AHN167" s="233"/>
      <c r="AHO167" s="233"/>
      <c r="AHP167" s="233"/>
      <c r="AHQ167" s="233"/>
      <c r="AHR167" s="233"/>
      <c r="AHS167" s="233"/>
      <c r="AHT167" s="233"/>
      <c r="AHU167" s="233"/>
      <c r="AHV167" s="233"/>
      <c r="AHW167" s="233"/>
      <c r="AHX167" s="233"/>
      <c r="AHY167" s="233"/>
      <c r="AHZ167" s="233"/>
      <c r="AIA167" s="233"/>
      <c r="AIB167" s="233"/>
      <c r="AIC167" s="233"/>
      <c r="AID167" s="233"/>
      <c r="AIE167" s="233"/>
      <c r="AIF167" s="233"/>
      <c r="AIG167" s="233"/>
      <c r="AIH167" s="233"/>
      <c r="AII167" s="233"/>
      <c r="AIJ167" s="233"/>
      <c r="AIK167" s="233"/>
      <c r="AIL167" s="233"/>
      <c r="AIM167" s="233"/>
      <c r="AIN167" s="233"/>
      <c r="AIO167" s="233"/>
      <c r="AIP167" s="233"/>
      <c r="AIQ167" s="233"/>
      <c r="AIR167" s="233"/>
      <c r="AIS167" s="233"/>
      <c r="AIT167" s="233"/>
      <c r="AIU167" s="233"/>
      <c r="AIV167" s="233"/>
      <c r="AIW167" s="233"/>
      <c r="AIX167" s="233"/>
      <c r="AIY167" s="233"/>
      <c r="AIZ167" s="233"/>
      <c r="AJA167" s="233"/>
      <c r="AJB167" s="233"/>
      <c r="AJC167" s="233"/>
      <c r="AJD167" s="233"/>
      <c r="AJE167" s="233"/>
      <c r="AJF167" s="233"/>
      <c r="AJG167" s="233"/>
      <c r="AJH167" s="233"/>
      <c r="AJI167" s="233"/>
      <c r="AJJ167" s="233"/>
      <c r="AJK167" s="233"/>
      <c r="AJL167" s="233"/>
      <c r="AJM167" s="233"/>
      <c r="AJN167" s="233"/>
      <c r="AJO167" s="233"/>
      <c r="AJP167" s="233"/>
      <c r="AJQ167" s="233"/>
      <c r="AJR167" s="233"/>
      <c r="AJS167" s="233"/>
      <c r="AJT167" s="233"/>
      <c r="AJU167" s="233"/>
      <c r="AJV167" s="233"/>
      <c r="AJW167" s="233"/>
      <c r="AJX167" s="233"/>
      <c r="AJY167" s="233"/>
      <c r="AJZ167" s="233"/>
      <c r="AKA167" s="233"/>
      <c r="AKB167" s="233"/>
      <c r="AKC167" s="233"/>
      <c r="AKD167" s="233"/>
      <c r="AKE167" s="233"/>
      <c r="AKF167" s="233"/>
      <c r="AKG167" s="233"/>
      <c r="AKH167" s="233"/>
      <c r="AKI167" s="233"/>
      <c r="AKJ167" s="233"/>
      <c r="AKK167" s="233"/>
      <c r="AKL167" s="233"/>
      <c r="AKM167" s="233"/>
      <c r="AKN167" s="233"/>
      <c r="AKO167" s="233"/>
      <c r="AKP167" s="233"/>
      <c r="AKQ167" s="233"/>
      <c r="AKR167" s="233"/>
      <c r="AKS167" s="233"/>
      <c r="AKT167" s="233"/>
      <c r="AKU167" s="233"/>
      <c r="AKV167" s="233"/>
      <c r="AKW167" s="233"/>
      <c r="AKX167" s="233"/>
      <c r="AKY167" s="233"/>
      <c r="AKZ167" s="233"/>
      <c r="ALA167" s="233"/>
      <c r="ALB167" s="233"/>
      <c r="ALC167" s="233"/>
      <c r="ALD167" s="233"/>
      <c r="ALE167" s="233"/>
      <c r="ALF167" s="233"/>
      <c r="ALG167" s="233"/>
      <c r="ALH167" s="233"/>
      <c r="ALI167" s="233"/>
      <c r="ALJ167" s="233"/>
      <c r="ALK167" s="233"/>
      <c r="ALL167" s="233"/>
      <c r="ALM167" s="233"/>
      <c r="ALN167" s="233"/>
      <c r="ALO167" s="233"/>
      <c r="ALP167" s="233"/>
      <c r="ALQ167" s="233"/>
      <c r="ALR167" s="233"/>
      <c r="ALS167" s="233"/>
    </row>
    <row r="168" spans="1:1007" ht="12.75" customHeight="1" thickBot="1" x14ac:dyDescent="0.25">
      <c r="A168" s="374"/>
      <c r="B168" s="375"/>
      <c r="C168" s="1011" t="s">
        <v>295</v>
      </c>
      <c r="D168" s="1011"/>
      <c r="E168" s="1011"/>
      <c r="F168" s="1012"/>
      <c r="G168" s="409">
        <f>H166</f>
        <v>0</v>
      </c>
      <c r="H168" s="375"/>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c r="AM168" s="233"/>
      <c r="AN168" s="233"/>
      <c r="AO168" s="233"/>
      <c r="AP168" s="233"/>
      <c r="AQ168" s="233"/>
      <c r="AR168" s="233"/>
      <c r="AS168" s="233"/>
      <c r="AT168" s="233"/>
      <c r="AU168" s="233"/>
      <c r="AV168" s="233"/>
      <c r="AW168" s="233"/>
      <c r="AX168" s="233"/>
      <c r="AY168" s="233"/>
      <c r="AZ168" s="233"/>
      <c r="BA168" s="233"/>
      <c r="BB168" s="233"/>
      <c r="BC168" s="233"/>
      <c r="BD168" s="233"/>
      <c r="BE168" s="233"/>
      <c r="BF168" s="233"/>
      <c r="BG168" s="233"/>
      <c r="BH168" s="233"/>
      <c r="BI168" s="233"/>
      <c r="BJ168" s="233"/>
      <c r="BK168" s="233"/>
      <c r="BL168" s="233"/>
      <c r="BM168" s="233"/>
      <c r="BN168" s="233"/>
      <c r="BO168" s="233"/>
      <c r="BP168" s="233"/>
      <c r="BQ168" s="233"/>
      <c r="BR168" s="233"/>
      <c r="BS168" s="233"/>
      <c r="BT168" s="233"/>
      <c r="BU168" s="233"/>
      <c r="BV168" s="233"/>
      <c r="BW168" s="233"/>
      <c r="BX168" s="233"/>
      <c r="BY168" s="233"/>
      <c r="BZ168" s="233"/>
      <c r="CA168" s="233"/>
      <c r="CB168" s="233"/>
      <c r="CC168" s="233"/>
      <c r="CD168" s="233"/>
      <c r="CE168" s="233"/>
      <c r="CF168" s="233"/>
      <c r="CG168" s="233"/>
      <c r="CH168" s="233"/>
      <c r="CI168" s="233"/>
      <c r="CJ168" s="233"/>
      <c r="CK168" s="233"/>
      <c r="CL168" s="233"/>
      <c r="CM168" s="233"/>
      <c r="CN168" s="233"/>
      <c r="CO168" s="233"/>
      <c r="CP168" s="233"/>
      <c r="CQ168" s="233"/>
      <c r="CR168" s="233"/>
      <c r="CS168" s="233"/>
      <c r="CT168" s="233"/>
      <c r="CU168" s="233"/>
      <c r="CV168" s="233"/>
      <c r="CW168" s="233"/>
      <c r="CX168" s="233"/>
      <c r="CY168" s="233"/>
      <c r="CZ168" s="233"/>
      <c r="DA168" s="233"/>
      <c r="DB168" s="233"/>
      <c r="DC168" s="233"/>
      <c r="DD168" s="233"/>
      <c r="DE168" s="233"/>
      <c r="DF168" s="233"/>
      <c r="DG168" s="233"/>
      <c r="DH168" s="233"/>
      <c r="DI168" s="233"/>
      <c r="DJ168" s="233"/>
      <c r="DK168" s="233"/>
      <c r="DL168" s="233"/>
      <c r="DM168" s="233"/>
      <c r="DN168" s="233"/>
      <c r="DO168" s="233"/>
      <c r="DP168" s="233"/>
      <c r="DQ168" s="233"/>
      <c r="DR168" s="233"/>
      <c r="DS168" s="233"/>
      <c r="DT168" s="233"/>
      <c r="DU168" s="233"/>
      <c r="DV168" s="233"/>
      <c r="DW168" s="233"/>
      <c r="DX168" s="233"/>
      <c r="DY168" s="233"/>
      <c r="DZ168" s="233"/>
      <c r="EA168" s="233"/>
      <c r="EB168" s="233"/>
      <c r="EC168" s="233"/>
      <c r="ED168" s="233"/>
      <c r="EE168" s="233"/>
      <c r="EF168" s="233"/>
      <c r="EG168" s="233"/>
      <c r="EH168" s="233"/>
      <c r="EI168" s="233"/>
      <c r="EJ168" s="233"/>
      <c r="EK168" s="233"/>
      <c r="EL168" s="233"/>
      <c r="EM168" s="233"/>
      <c r="EN168" s="233"/>
      <c r="EO168" s="233"/>
      <c r="EP168" s="233"/>
      <c r="EQ168" s="233"/>
      <c r="ER168" s="233"/>
      <c r="ES168" s="233"/>
      <c r="ET168" s="233"/>
      <c r="EU168" s="233"/>
      <c r="EV168" s="233"/>
      <c r="EW168" s="233"/>
      <c r="EX168" s="233"/>
      <c r="EY168" s="233"/>
      <c r="EZ168" s="233"/>
      <c r="FA168" s="233"/>
      <c r="FB168" s="233"/>
      <c r="FC168" s="233"/>
      <c r="FD168" s="233"/>
      <c r="FE168" s="233"/>
      <c r="FF168" s="233"/>
      <c r="FG168" s="233"/>
      <c r="FH168" s="233"/>
      <c r="FI168" s="233"/>
      <c r="FJ168" s="233"/>
      <c r="FK168" s="233"/>
      <c r="FL168" s="233"/>
      <c r="FM168" s="233"/>
      <c r="FN168" s="233"/>
      <c r="FO168" s="233"/>
      <c r="FP168" s="233"/>
      <c r="FQ168" s="233"/>
      <c r="FR168" s="233"/>
      <c r="FS168" s="233"/>
      <c r="FT168" s="233"/>
      <c r="FU168" s="233"/>
      <c r="FV168" s="233"/>
      <c r="FW168" s="233"/>
      <c r="FX168" s="233"/>
      <c r="FY168" s="233"/>
      <c r="FZ168" s="233"/>
      <c r="GA168" s="233"/>
      <c r="GB168" s="233"/>
      <c r="GC168" s="233"/>
      <c r="GD168" s="233"/>
      <c r="GE168" s="233"/>
      <c r="GF168" s="233"/>
      <c r="GG168" s="233"/>
      <c r="GH168" s="233"/>
      <c r="GI168" s="233"/>
      <c r="GJ168" s="233"/>
      <c r="GK168" s="233"/>
      <c r="GL168" s="233"/>
      <c r="GM168" s="233"/>
      <c r="GN168" s="233"/>
      <c r="GO168" s="233"/>
      <c r="GP168" s="233"/>
      <c r="GQ168" s="233"/>
      <c r="GR168" s="233"/>
      <c r="GS168" s="233"/>
      <c r="GT168" s="233"/>
      <c r="GU168" s="233"/>
      <c r="GV168" s="233"/>
      <c r="GW168" s="233"/>
      <c r="GX168" s="233"/>
      <c r="GY168" s="233"/>
      <c r="GZ168" s="233"/>
      <c r="HA168" s="233"/>
      <c r="HB168" s="233"/>
      <c r="HC168" s="233"/>
      <c r="HD168" s="233"/>
      <c r="HE168" s="233"/>
      <c r="HF168" s="233"/>
      <c r="HG168" s="233"/>
      <c r="HH168" s="233"/>
      <c r="HI168" s="233"/>
      <c r="HJ168" s="233"/>
      <c r="HK168" s="233"/>
      <c r="HL168" s="233"/>
      <c r="HM168" s="233"/>
      <c r="HN168" s="233"/>
      <c r="HO168" s="233"/>
      <c r="HP168" s="233"/>
      <c r="HQ168" s="233"/>
      <c r="HR168" s="233"/>
      <c r="HS168" s="233"/>
      <c r="HT168" s="233"/>
      <c r="HU168" s="233"/>
      <c r="HV168" s="233"/>
      <c r="HW168" s="233"/>
      <c r="HX168" s="233"/>
      <c r="HY168" s="233"/>
      <c r="HZ168" s="233"/>
      <c r="IA168" s="233"/>
      <c r="IB168" s="233"/>
      <c r="IC168" s="233"/>
      <c r="ID168" s="233"/>
      <c r="IE168" s="233"/>
      <c r="IF168" s="233"/>
      <c r="IG168" s="233"/>
      <c r="IH168" s="233"/>
      <c r="II168" s="233"/>
      <c r="IJ168" s="233"/>
      <c r="IK168" s="233"/>
      <c r="IL168" s="233"/>
      <c r="IM168" s="233"/>
      <c r="IN168" s="233"/>
      <c r="IO168" s="233"/>
      <c r="IP168" s="233"/>
      <c r="IQ168" s="233"/>
      <c r="IR168" s="233"/>
      <c r="IS168" s="233"/>
      <c r="IT168" s="233"/>
      <c r="IU168" s="233"/>
      <c r="IV168" s="233"/>
      <c r="IW168" s="233"/>
      <c r="IX168" s="233"/>
      <c r="IY168" s="233"/>
      <c r="IZ168" s="233"/>
      <c r="JA168" s="233"/>
      <c r="JB168" s="233"/>
      <c r="JC168" s="233"/>
      <c r="JD168" s="233"/>
      <c r="JE168" s="233"/>
      <c r="JF168" s="233"/>
      <c r="JG168" s="233"/>
      <c r="JH168" s="233"/>
      <c r="JI168" s="233"/>
      <c r="JJ168" s="233"/>
      <c r="JK168" s="233"/>
      <c r="JL168" s="233"/>
      <c r="JM168" s="233"/>
      <c r="JN168" s="233"/>
      <c r="JO168" s="233"/>
      <c r="JP168" s="233"/>
      <c r="JQ168" s="233"/>
      <c r="JR168" s="233"/>
      <c r="JS168" s="233"/>
      <c r="JT168" s="233"/>
      <c r="JU168" s="233"/>
      <c r="JV168" s="233"/>
      <c r="JW168" s="233"/>
      <c r="JX168" s="233"/>
      <c r="JY168" s="233"/>
      <c r="JZ168" s="233"/>
      <c r="KA168" s="233"/>
      <c r="KB168" s="233"/>
      <c r="KC168" s="233"/>
      <c r="KD168" s="233"/>
      <c r="KE168" s="233"/>
      <c r="KF168" s="233"/>
      <c r="KG168" s="233"/>
      <c r="KH168" s="233"/>
      <c r="KI168" s="233"/>
      <c r="KJ168" s="233"/>
      <c r="KK168" s="233"/>
      <c r="KL168" s="233"/>
      <c r="KM168" s="233"/>
      <c r="KN168" s="233"/>
      <c r="KO168" s="233"/>
      <c r="KP168" s="233"/>
      <c r="KQ168" s="233"/>
      <c r="KR168" s="233"/>
      <c r="KS168" s="233"/>
      <c r="KT168" s="233"/>
      <c r="KU168" s="233"/>
      <c r="KV168" s="233"/>
      <c r="KW168" s="233"/>
      <c r="KX168" s="233"/>
      <c r="KY168" s="233"/>
      <c r="KZ168" s="233"/>
      <c r="LA168" s="233"/>
      <c r="LB168" s="233"/>
      <c r="LC168" s="233"/>
      <c r="LD168" s="233"/>
      <c r="LE168" s="233"/>
      <c r="LF168" s="233"/>
      <c r="LG168" s="233"/>
      <c r="LH168" s="233"/>
      <c r="LI168" s="233"/>
      <c r="LJ168" s="233"/>
      <c r="LK168" s="233"/>
      <c r="LL168" s="233"/>
      <c r="LM168" s="233"/>
      <c r="LN168" s="233"/>
      <c r="LO168" s="233"/>
      <c r="LP168" s="233"/>
      <c r="LQ168" s="233"/>
      <c r="LR168" s="233"/>
      <c r="LS168" s="233"/>
      <c r="LT168" s="233"/>
      <c r="LU168" s="233"/>
      <c r="LV168" s="233"/>
      <c r="LW168" s="233"/>
      <c r="LX168" s="233"/>
      <c r="LY168" s="233"/>
      <c r="LZ168" s="233"/>
      <c r="MA168" s="233"/>
      <c r="MB168" s="233"/>
      <c r="MC168" s="233"/>
      <c r="MD168" s="233"/>
      <c r="ME168" s="233"/>
      <c r="MF168" s="233"/>
      <c r="MG168" s="233"/>
      <c r="MH168" s="233"/>
      <c r="MI168" s="233"/>
      <c r="MJ168" s="233"/>
      <c r="MK168" s="233"/>
      <c r="ML168" s="233"/>
      <c r="MM168" s="233"/>
      <c r="MN168" s="233"/>
      <c r="MO168" s="233"/>
      <c r="MP168" s="233"/>
      <c r="MQ168" s="233"/>
      <c r="MR168" s="233"/>
      <c r="MS168" s="233"/>
      <c r="MT168" s="233"/>
      <c r="MU168" s="233"/>
      <c r="MV168" s="233"/>
      <c r="MW168" s="233"/>
      <c r="MX168" s="233"/>
      <c r="MY168" s="233"/>
      <c r="MZ168" s="233"/>
      <c r="NA168" s="233"/>
      <c r="NB168" s="233"/>
      <c r="NC168" s="233"/>
      <c r="ND168" s="233"/>
      <c r="NE168" s="233"/>
      <c r="NF168" s="233"/>
      <c r="NG168" s="233"/>
      <c r="NH168" s="233"/>
      <c r="NI168" s="233"/>
      <c r="NJ168" s="233"/>
      <c r="NK168" s="233"/>
      <c r="NL168" s="233"/>
      <c r="NM168" s="233"/>
      <c r="NN168" s="233"/>
      <c r="NO168" s="233"/>
      <c r="NP168" s="233"/>
      <c r="NQ168" s="233"/>
      <c r="NR168" s="233"/>
      <c r="NS168" s="233"/>
      <c r="NT168" s="233"/>
      <c r="NU168" s="233"/>
      <c r="NV168" s="233"/>
      <c r="NW168" s="233"/>
      <c r="NX168" s="233"/>
      <c r="NY168" s="233"/>
      <c r="NZ168" s="233"/>
      <c r="OA168" s="233"/>
      <c r="OB168" s="233"/>
      <c r="OC168" s="233"/>
      <c r="OD168" s="233"/>
      <c r="OE168" s="233"/>
      <c r="OF168" s="233"/>
      <c r="OG168" s="233"/>
      <c r="OH168" s="233"/>
      <c r="OI168" s="233"/>
      <c r="OJ168" s="233"/>
      <c r="OK168" s="233"/>
      <c r="OL168" s="233"/>
      <c r="OM168" s="233"/>
      <c r="ON168" s="233"/>
      <c r="OO168" s="233"/>
      <c r="OP168" s="233"/>
      <c r="OQ168" s="233"/>
      <c r="OR168" s="233"/>
      <c r="OS168" s="233"/>
      <c r="OT168" s="233"/>
      <c r="OU168" s="233"/>
      <c r="OV168" s="233"/>
      <c r="OW168" s="233"/>
      <c r="OX168" s="233"/>
      <c r="OY168" s="233"/>
      <c r="OZ168" s="233"/>
      <c r="PA168" s="233"/>
      <c r="PB168" s="233"/>
      <c r="PC168" s="233"/>
      <c r="PD168" s="233"/>
      <c r="PE168" s="233"/>
      <c r="PF168" s="233"/>
      <c r="PG168" s="233"/>
      <c r="PH168" s="233"/>
      <c r="PI168" s="233"/>
      <c r="PJ168" s="233"/>
      <c r="PK168" s="233"/>
      <c r="PL168" s="233"/>
      <c r="PM168" s="233"/>
      <c r="PN168" s="233"/>
      <c r="PO168" s="233"/>
      <c r="PP168" s="233"/>
      <c r="PQ168" s="233"/>
      <c r="PR168" s="233"/>
      <c r="PS168" s="233"/>
      <c r="PT168" s="233"/>
      <c r="PU168" s="233"/>
      <c r="PV168" s="233"/>
      <c r="PW168" s="233"/>
      <c r="PX168" s="233"/>
      <c r="PY168" s="233"/>
      <c r="PZ168" s="233"/>
      <c r="QA168" s="233"/>
      <c r="QB168" s="233"/>
      <c r="QC168" s="233"/>
      <c r="QD168" s="233"/>
      <c r="QE168" s="233"/>
      <c r="QF168" s="233"/>
      <c r="QG168" s="233"/>
      <c r="QH168" s="233"/>
      <c r="QI168" s="233"/>
      <c r="QJ168" s="233"/>
      <c r="QK168" s="233"/>
      <c r="QL168" s="233"/>
      <c r="QM168" s="233"/>
      <c r="QN168" s="233"/>
      <c r="QO168" s="233"/>
      <c r="QP168" s="233"/>
      <c r="QQ168" s="233"/>
      <c r="QR168" s="233"/>
      <c r="QS168" s="233"/>
      <c r="QT168" s="233"/>
      <c r="QU168" s="233"/>
      <c r="QV168" s="233"/>
      <c r="QW168" s="233"/>
      <c r="QX168" s="233"/>
      <c r="QY168" s="233"/>
      <c r="QZ168" s="233"/>
      <c r="RA168" s="233"/>
      <c r="RB168" s="233"/>
      <c r="RC168" s="233"/>
      <c r="RD168" s="233"/>
      <c r="RE168" s="233"/>
      <c r="RF168" s="233"/>
      <c r="RG168" s="233"/>
      <c r="RH168" s="233"/>
      <c r="RI168" s="233"/>
      <c r="RJ168" s="233"/>
      <c r="RK168" s="233"/>
      <c r="RL168" s="233"/>
      <c r="RM168" s="233"/>
      <c r="RN168" s="233"/>
      <c r="RO168" s="233"/>
      <c r="RP168" s="233"/>
      <c r="RQ168" s="233"/>
      <c r="RR168" s="233"/>
      <c r="RS168" s="233"/>
      <c r="RT168" s="233"/>
      <c r="RU168" s="233"/>
      <c r="RV168" s="233"/>
      <c r="RW168" s="233"/>
      <c r="RX168" s="233"/>
      <c r="RY168" s="233"/>
      <c r="RZ168" s="233"/>
      <c r="SA168" s="233"/>
      <c r="SB168" s="233"/>
      <c r="SC168" s="233"/>
      <c r="SD168" s="233"/>
      <c r="SE168" s="233"/>
      <c r="SF168" s="233"/>
      <c r="SG168" s="233"/>
      <c r="SH168" s="233"/>
      <c r="SI168" s="233"/>
      <c r="SJ168" s="233"/>
      <c r="SK168" s="233"/>
      <c r="SL168" s="233"/>
      <c r="SM168" s="233"/>
      <c r="SN168" s="233"/>
      <c r="SO168" s="233"/>
      <c r="SP168" s="233"/>
      <c r="SQ168" s="233"/>
      <c r="SR168" s="233"/>
      <c r="SS168" s="233"/>
      <c r="ST168" s="233"/>
      <c r="SU168" s="233"/>
      <c r="SV168" s="233"/>
      <c r="SW168" s="233"/>
      <c r="SX168" s="233"/>
      <c r="SY168" s="233"/>
      <c r="SZ168" s="233"/>
      <c r="TA168" s="233"/>
      <c r="TB168" s="233"/>
      <c r="TC168" s="233"/>
      <c r="TD168" s="233"/>
      <c r="TE168" s="233"/>
      <c r="TF168" s="233"/>
      <c r="TG168" s="233"/>
      <c r="TH168" s="233"/>
      <c r="TI168" s="233"/>
      <c r="TJ168" s="233"/>
      <c r="TK168" s="233"/>
      <c r="TL168" s="233"/>
      <c r="TM168" s="233"/>
      <c r="TN168" s="233"/>
      <c r="TO168" s="233"/>
      <c r="TP168" s="233"/>
      <c r="TQ168" s="233"/>
      <c r="TR168" s="233"/>
      <c r="TS168" s="233"/>
      <c r="TT168" s="233"/>
      <c r="TU168" s="233"/>
      <c r="TV168" s="233"/>
      <c r="TW168" s="233"/>
      <c r="TX168" s="233"/>
      <c r="TY168" s="233"/>
      <c r="TZ168" s="233"/>
      <c r="UA168" s="233"/>
      <c r="UB168" s="233"/>
      <c r="UC168" s="233"/>
      <c r="UD168" s="233"/>
      <c r="UE168" s="233"/>
      <c r="UF168" s="233"/>
      <c r="UG168" s="233"/>
      <c r="UH168" s="233"/>
      <c r="UI168" s="233"/>
      <c r="UJ168" s="233"/>
      <c r="UK168" s="233"/>
      <c r="UL168" s="233"/>
      <c r="UM168" s="233"/>
      <c r="UN168" s="233"/>
      <c r="UO168" s="233"/>
      <c r="UP168" s="233"/>
      <c r="UQ168" s="233"/>
      <c r="UR168" s="233"/>
      <c r="US168" s="233"/>
      <c r="UT168" s="233"/>
      <c r="UU168" s="233"/>
      <c r="UV168" s="233"/>
      <c r="UW168" s="233"/>
      <c r="UX168" s="233"/>
      <c r="UY168" s="233"/>
      <c r="UZ168" s="233"/>
      <c r="VA168" s="233"/>
      <c r="VB168" s="233"/>
      <c r="VC168" s="233"/>
      <c r="VD168" s="233"/>
      <c r="VE168" s="233"/>
      <c r="VF168" s="233"/>
      <c r="VG168" s="233"/>
      <c r="VH168" s="233"/>
      <c r="VI168" s="233"/>
      <c r="VJ168" s="233"/>
      <c r="VK168" s="233"/>
      <c r="VL168" s="233"/>
      <c r="VM168" s="233"/>
      <c r="VN168" s="233"/>
      <c r="VO168" s="233"/>
      <c r="VP168" s="233"/>
      <c r="VQ168" s="233"/>
      <c r="VR168" s="233"/>
      <c r="VS168" s="233"/>
      <c r="VT168" s="233"/>
      <c r="VU168" s="233"/>
      <c r="VV168" s="233"/>
      <c r="VW168" s="233"/>
      <c r="VX168" s="233"/>
      <c r="VY168" s="233"/>
      <c r="VZ168" s="233"/>
      <c r="WA168" s="233"/>
      <c r="WB168" s="233"/>
      <c r="WC168" s="233"/>
      <c r="WD168" s="233"/>
      <c r="WE168" s="233"/>
      <c r="WF168" s="233"/>
      <c r="WG168" s="233"/>
      <c r="WH168" s="233"/>
      <c r="WI168" s="233"/>
      <c r="WJ168" s="233"/>
      <c r="WK168" s="233"/>
      <c r="WL168" s="233"/>
      <c r="WM168" s="233"/>
      <c r="WN168" s="233"/>
      <c r="WO168" s="233"/>
      <c r="WP168" s="233"/>
      <c r="WQ168" s="233"/>
      <c r="WR168" s="233"/>
      <c r="WS168" s="233"/>
      <c r="WT168" s="233"/>
      <c r="WU168" s="233"/>
      <c r="WV168" s="233"/>
      <c r="WW168" s="233"/>
      <c r="WX168" s="233"/>
      <c r="WY168" s="233"/>
      <c r="WZ168" s="233"/>
      <c r="XA168" s="233"/>
      <c r="XB168" s="233"/>
      <c r="XC168" s="233"/>
      <c r="XD168" s="233"/>
      <c r="XE168" s="233"/>
      <c r="XF168" s="233"/>
      <c r="XG168" s="233"/>
      <c r="XH168" s="233"/>
      <c r="XI168" s="233"/>
      <c r="XJ168" s="233"/>
      <c r="XK168" s="233"/>
      <c r="XL168" s="233"/>
      <c r="XM168" s="233"/>
      <c r="XN168" s="233"/>
      <c r="XO168" s="233"/>
      <c r="XP168" s="233"/>
      <c r="XQ168" s="233"/>
      <c r="XR168" s="233"/>
      <c r="XS168" s="233"/>
      <c r="XT168" s="233"/>
      <c r="XU168" s="233"/>
      <c r="XV168" s="233"/>
      <c r="XW168" s="233"/>
      <c r="XX168" s="233"/>
      <c r="XY168" s="233"/>
      <c r="XZ168" s="233"/>
      <c r="YA168" s="233"/>
      <c r="YB168" s="233"/>
      <c r="YC168" s="233"/>
      <c r="YD168" s="233"/>
      <c r="YE168" s="233"/>
      <c r="YF168" s="233"/>
      <c r="YG168" s="233"/>
      <c r="YH168" s="233"/>
      <c r="YI168" s="233"/>
      <c r="YJ168" s="233"/>
      <c r="YK168" s="233"/>
      <c r="YL168" s="233"/>
      <c r="YM168" s="233"/>
      <c r="YN168" s="233"/>
      <c r="YO168" s="233"/>
      <c r="YP168" s="233"/>
      <c r="YQ168" s="233"/>
      <c r="YR168" s="233"/>
      <c r="YS168" s="233"/>
      <c r="YT168" s="233"/>
      <c r="YU168" s="233"/>
      <c r="YV168" s="233"/>
      <c r="YW168" s="233"/>
      <c r="YX168" s="233"/>
      <c r="YY168" s="233"/>
      <c r="YZ168" s="233"/>
      <c r="ZA168" s="233"/>
      <c r="ZB168" s="233"/>
      <c r="ZC168" s="233"/>
      <c r="ZD168" s="233"/>
      <c r="ZE168" s="233"/>
      <c r="ZF168" s="233"/>
      <c r="ZG168" s="233"/>
      <c r="ZH168" s="233"/>
      <c r="ZI168" s="233"/>
      <c r="ZJ168" s="233"/>
      <c r="ZK168" s="233"/>
      <c r="ZL168" s="233"/>
      <c r="ZM168" s="233"/>
      <c r="ZN168" s="233"/>
      <c r="ZO168" s="233"/>
      <c r="ZP168" s="233"/>
      <c r="ZQ168" s="233"/>
      <c r="ZR168" s="233"/>
      <c r="ZS168" s="233"/>
      <c r="ZT168" s="233"/>
      <c r="ZU168" s="233"/>
      <c r="ZV168" s="233"/>
      <c r="ZW168" s="233"/>
      <c r="ZX168" s="233"/>
      <c r="ZY168" s="233"/>
      <c r="ZZ168" s="233"/>
      <c r="AAA168" s="233"/>
      <c r="AAB168" s="233"/>
      <c r="AAC168" s="233"/>
      <c r="AAD168" s="233"/>
      <c r="AAE168" s="233"/>
      <c r="AAF168" s="233"/>
      <c r="AAG168" s="233"/>
      <c r="AAH168" s="233"/>
      <c r="AAI168" s="233"/>
      <c r="AAJ168" s="233"/>
      <c r="AAK168" s="233"/>
      <c r="AAL168" s="233"/>
      <c r="AAM168" s="233"/>
      <c r="AAN168" s="233"/>
      <c r="AAO168" s="233"/>
      <c r="AAP168" s="233"/>
      <c r="AAQ168" s="233"/>
      <c r="AAR168" s="233"/>
      <c r="AAS168" s="233"/>
      <c r="AAT168" s="233"/>
      <c r="AAU168" s="233"/>
      <c r="AAV168" s="233"/>
      <c r="AAW168" s="233"/>
      <c r="AAX168" s="233"/>
      <c r="AAY168" s="233"/>
      <c r="AAZ168" s="233"/>
      <c r="ABA168" s="233"/>
      <c r="ABB168" s="233"/>
      <c r="ABC168" s="233"/>
      <c r="ABD168" s="233"/>
      <c r="ABE168" s="233"/>
      <c r="ABF168" s="233"/>
      <c r="ABG168" s="233"/>
      <c r="ABH168" s="233"/>
      <c r="ABI168" s="233"/>
      <c r="ABJ168" s="233"/>
      <c r="ABK168" s="233"/>
      <c r="ABL168" s="233"/>
      <c r="ABM168" s="233"/>
      <c r="ABN168" s="233"/>
      <c r="ABO168" s="233"/>
      <c r="ABP168" s="233"/>
      <c r="ABQ168" s="233"/>
      <c r="ABR168" s="233"/>
      <c r="ABS168" s="233"/>
      <c r="ABT168" s="233"/>
      <c r="ABU168" s="233"/>
      <c r="ABV168" s="233"/>
      <c r="ABW168" s="233"/>
      <c r="ABX168" s="233"/>
      <c r="ABY168" s="233"/>
      <c r="ABZ168" s="233"/>
      <c r="ACA168" s="233"/>
      <c r="ACB168" s="233"/>
      <c r="ACC168" s="233"/>
      <c r="ACD168" s="233"/>
      <c r="ACE168" s="233"/>
      <c r="ACF168" s="233"/>
      <c r="ACG168" s="233"/>
      <c r="ACH168" s="233"/>
      <c r="ACI168" s="233"/>
      <c r="ACJ168" s="233"/>
      <c r="ACK168" s="233"/>
      <c r="ACL168" s="233"/>
      <c r="ACM168" s="233"/>
      <c r="ACN168" s="233"/>
      <c r="ACO168" s="233"/>
      <c r="ACP168" s="233"/>
      <c r="ACQ168" s="233"/>
      <c r="ACR168" s="233"/>
      <c r="ACS168" s="233"/>
      <c r="ACT168" s="233"/>
      <c r="ACU168" s="233"/>
      <c r="ACV168" s="233"/>
      <c r="ACW168" s="233"/>
      <c r="ACX168" s="233"/>
      <c r="ACY168" s="233"/>
      <c r="ACZ168" s="233"/>
      <c r="ADA168" s="233"/>
      <c r="ADB168" s="233"/>
      <c r="ADC168" s="233"/>
      <c r="ADD168" s="233"/>
      <c r="ADE168" s="233"/>
      <c r="ADF168" s="233"/>
      <c r="ADG168" s="233"/>
      <c r="ADH168" s="233"/>
      <c r="ADI168" s="233"/>
      <c r="ADJ168" s="233"/>
      <c r="ADK168" s="233"/>
      <c r="ADL168" s="233"/>
      <c r="ADM168" s="233"/>
      <c r="ADN168" s="233"/>
      <c r="ADO168" s="233"/>
      <c r="ADP168" s="233"/>
      <c r="ADQ168" s="233"/>
      <c r="ADR168" s="233"/>
      <c r="ADS168" s="233"/>
      <c r="ADT168" s="233"/>
      <c r="ADU168" s="233"/>
      <c r="ADV168" s="233"/>
      <c r="ADW168" s="233"/>
      <c r="ADX168" s="233"/>
      <c r="ADY168" s="233"/>
      <c r="ADZ168" s="233"/>
      <c r="AEA168" s="233"/>
      <c r="AEB168" s="233"/>
      <c r="AEC168" s="233"/>
      <c r="AED168" s="233"/>
      <c r="AEE168" s="233"/>
      <c r="AEF168" s="233"/>
      <c r="AEG168" s="233"/>
      <c r="AEH168" s="233"/>
      <c r="AEI168" s="233"/>
      <c r="AEJ168" s="233"/>
      <c r="AEK168" s="233"/>
      <c r="AEL168" s="233"/>
      <c r="AEM168" s="233"/>
      <c r="AEN168" s="233"/>
      <c r="AEO168" s="233"/>
      <c r="AEP168" s="233"/>
      <c r="AEQ168" s="233"/>
      <c r="AER168" s="233"/>
      <c r="AES168" s="233"/>
      <c r="AET168" s="233"/>
      <c r="AEU168" s="233"/>
      <c r="AEV168" s="233"/>
      <c r="AEW168" s="233"/>
      <c r="AEX168" s="233"/>
      <c r="AEY168" s="233"/>
      <c r="AEZ168" s="233"/>
      <c r="AFA168" s="233"/>
      <c r="AFB168" s="233"/>
      <c r="AFC168" s="233"/>
      <c r="AFD168" s="233"/>
      <c r="AFE168" s="233"/>
      <c r="AFF168" s="233"/>
      <c r="AFG168" s="233"/>
      <c r="AFH168" s="233"/>
      <c r="AFI168" s="233"/>
      <c r="AFJ168" s="233"/>
      <c r="AFK168" s="233"/>
      <c r="AFL168" s="233"/>
      <c r="AFM168" s="233"/>
      <c r="AFN168" s="233"/>
      <c r="AFO168" s="233"/>
      <c r="AFP168" s="233"/>
      <c r="AFQ168" s="233"/>
      <c r="AFR168" s="233"/>
      <c r="AFS168" s="233"/>
      <c r="AFT168" s="233"/>
      <c r="AFU168" s="233"/>
      <c r="AFV168" s="233"/>
      <c r="AFW168" s="233"/>
      <c r="AFX168" s="233"/>
      <c r="AFY168" s="233"/>
      <c r="AFZ168" s="233"/>
      <c r="AGA168" s="233"/>
      <c r="AGB168" s="233"/>
      <c r="AGC168" s="233"/>
      <c r="AGD168" s="233"/>
      <c r="AGE168" s="233"/>
      <c r="AGF168" s="233"/>
      <c r="AGG168" s="233"/>
      <c r="AGH168" s="233"/>
      <c r="AGI168" s="233"/>
      <c r="AGJ168" s="233"/>
      <c r="AGK168" s="233"/>
      <c r="AGL168" s="233"/>
      <c r="AGM168" s="233"/>
      <c r="AGN168" s="233"/>
      <c r="AGO168" s="233"/>
      <c r="AGP168" s="233"/>
      <c r="AGQ168" s="233"/>
      <c r="AGR168" s="233"/>
      <c r="AGS168" s="233"/>
      <c r="AGT168" s="233"/>
      <c r="AGU168" s="233"/>
      <c r="AGV168" s="233"/>
      <c r="AGW168" s="233"/>
      <c r="AGX168" s="233"/>
      <c r="AGY168" s="233"/>
      <c r="AGZ168" s="233"/>
      <c r="AHA168" s="233"/>
      <c r="AHB168" s="233"/>
      <c r="AHC168" s="233"/>
      <c r="AHD168" s="233"/>
      <c r="AHE168" s="233"/>
      <c r="AHF168" s="233"/>
      <c r="AHG168" s="233"/>
      <c r="AHH168" s="233"/>
      <c r="AHI168" s="233"/>
      <c r="AHJ168" s="233"/>
      <c r="AHK168" s="233"/>
      <c r="AHL168" s="233"/>
      <c r="AHM168" s="233"/>
      <c r="AHN168" s="233"/>
      <c r="AHO168" s="233"/>
      <c r="AHP168" s="233"/>
      <c r="AHQ168" s="233"/>
      <c r="AHR168" s="233"/>
      <c r="AHS168" s="233"/>
      <c r="AHT168" s="233"/>
      <c r="AHU168" s="233"/>
      <c r="AHV168" s="233"/>
      <c r="AHW168" s="233"/>
      <c r="AHX168" s="233"/>
      <c r="AHY168" s="233"/>
      <c r="AHZ168" s="233"/>
      <c r="AIA168" s="233"/>
      <c r="AIB168" s="233"/>
      <c r="AIC168" s="233"/>
      <c r="AID168" s="233"/>
      <c r="AIE168" s="233"/>
      <c r="AIF168" s="233"/>
      <c r="AIG168" s="233"/>
      <c r="AIH168" s="233"/>
      <c r="AII168" s="233"/>
      <c r="AIJ168" s="233"/>
      <c r="AIK168" s="233"/>
      <c r="AIL168" s="233"/>
      <c r="AIM168" s="233"/>
      <c r="AIN168" s="233"/>
      <c r="AIO168" s="233"/>
      <c r="AIP168" s="233"/>
      <c r="AIQ168" s="233"/>
      <c r="AIR168" s="233"/>
      <c r="AIS168" s="233"/>
      <c r="AIT168" s="233"/>
      <c r="AIU168" s="233"/>
      <c r="AIV168" s="233"/>
      <c r="AIW168" s="233"/>
      <c r="AIX168" s="233"/>
      <c r="AIY168" s="233"/>
      <c r="AIZ168" s="233"/>
      <c r="AJA168" s="233"/>
      <c r="AJB168" s="233"/>
      <c r="AJC168" s="233"/>
      <c r="AJD168" s="233"/>
      <c r="AJE168" s="233"/>
      <c r="AJF168" s="233"/>
      <c r="AJG168" s="233"/>
      <c r="AJH168" s="233"/>
      <c r="AJI168" s="233"/>
      <c r="AJJ168" s="233"/>
      <c r="AJK168" s="233"/>
      <c r="AJL168" s="233"/>
      <c r="AJM168" s="233"/>
      <c r="AJN168" s="233"/>
      <c r="AJO168" s="233"/>
      <c r="AJP168" s="233"/>
      <c r="AJQ168" s="233"/>
      <c r="AJR168" s="233"/>
      <c r="AJS168" s="233"/>
      <c r="AJT168" s="233"/>
      <c r="AJU168" s="233"/>
      <c r="AJV168" s="233"/>
      <c r="AJW168" s="233"/>
      <c r="AJX168" s="233"/>
      <c r="AJY168" s="233"/>
      <c r="AJZ168" s="233"/>
      <c r="AKA168" s="233"/>
      <c r="AKB168" s="233"/>
      <c r="AKC168" s="233"/>
      <c r="AKD168" s="233"/>
      <c r="AKE168" s="233"/>
      <c r="AKF168" s="233"/>
      <c r="AKG168" s="233"/>
      <c r="AKH168" s="233"/>
      <c r="AKI168" s="233"/>
      <c r="AKJ168" s="233"/>
      <c r="AKK168" s="233"/>
      <c r="AKL168" s="233"/>
      <c r="AKM168" s="233"/>
      <c r="AKN168" s="233"/>
      <c r="AKO168" s="233"/>
      <c r="AKP168" s="233"/>
      <c r="AKQ168" s="233"/>
      <c r="AKR168" s="233"/>
      <c r="AKS168" s="233"/>
      <c r="AKT168" s="233"/>
      <c r="AKU168" s="233"/>
      <c r="AKV168" s="233"/>
      <c r="AKW168" s="233"/>
      <c r="AKX168" s="233"/>
      <c r="AKY168" s="233"/>
      <c r="AKZ168" s="233"/>
      <c r="ALA168" s="233"/>
      <c r="ALB168" s="233"/>
      <c r="ALC168" s="233"/>
      <c r="ALD168" s="233"/>
      <c r="ALE168" s="233"/>
      <c r="ALF168" s="233"/>
      <c r="ALG168" s="233"/>
      <c r="ALH168" s="233"/>
      <c r="ALI168" s="233"/>
      <c r="ALJ168" s="233"/>
      <c r="ALK168" s="233"/>
      <c r="ALL168" s="233"/>
      <c r="ALM168" s="233"/>
      <c r="ALN168" s="233"/>
      <c r="ALO168" s="233"/>
      <c r="ALP168" s="233"/>
      <c r="ALQ168" s="233"/>
      <c r="ALR168" s="233"/>
      <c r="ALS168" s="233"/>
    </row>
    <row r="169" spans="1:1007" x14ac:dyDescent="0.2">
      <c r="A169" s="989"/>
      <c r="B169" s="989"/>
      <c r="C169" s="989"/>
      <c r="D169" s="989"/>
      <c r="E169" s="989"/>
      <c r="F169" s="428"/>
      <c r="G169" s="396"/>
      <c r="H169" s="396"/>
    </row>
    <row r="170" spans="1:1007" x14ac:dyDescent="0.2">
      <c r="A170" s="429"/>
      <c r="B170" s="429"/>
      <c r="C170" s="429"/>
      <c r="D170" s="429"/>
      <c r="E170" s="429"/>
      <c r="F170" s="429"/>
      <c r="G170" s="396"/>
      <c r="H170" s="396"/>
    </row>
    <row r="171" spans="1:1007" s="177" customFormat="1" ht="30" customHeight="1" thickBot="1" x14ac:dyDescent="0.25">
      <c r="A171" s="430" t="s">
        <v>193</v>
      </c>
      <c r="B171" s="430"/>
      <c r="C171" s="430"/>
      <c r="D171" s="430"/>
      <c r="E171" s="430"/>
      <c r="F171" s="193" t="s">
        <v>191</v>
      </c>
      <c r="G171" s="194" t="s">
        <v>192</v>
      </c>
    </row>
    <row r="172" spans="1:1007" s="177" customFormat="1" ht="18" customHeight="1" thickTop="1" x14ac:dyDescent="0.2">
      <c r="A172" s="990" t="s">
        <v>276</v>
      </c>
      <c r="B172" s="991"/>
      <c r="C172" s="431"/>
      <c r="D172" s="431"/>
      <c r="E172" s="431"/>
      <c r="F172" s="769"/>
      <c r="G172" s="188">
        <f>ROUND((F172),2)</f>
        <v>0</v>
      </c>
    </row>
    <row r="173" spans="1:1007" s="177" customFormat="1" ht="18" customHeight="1" x14ac:dyDescent="0.2">
      <c r="A173" s="189"/>
      <c r="B173" s="190"/>
      <c r="C173" s="191"/>
      <c r="D173" s="432"/>
      <c r="E173" s="233"/>
      <c r="F173" s="195"/>
    </row>
    <row r="174" spans="1:1007" ht="13.5" thickBot="1" x14ac:dyDescent="0.25">
      <c r="A174" s="433"/>
      <c r="B174" s="433"/>
      <c r="C174" s="433"/>
      <c r="D174" s="433"/>
      <c r="E174" s="352"/>
      <c r="F174" s="352"/>
      <c r="G174" s="434"/>
      <c r="H174" s="434"/>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c r="AM174" s="233"/>
      <c r="AN174" s="233"/>
      <c r="AO174" s="233"/>
      <c r="AP174" s="233"/>
      <c r="AQ174" s="233"/>
      <c r="AR174" s="233"/>
      <c r="AS174" s="233"/>
      <c r="AT174" s="233"/>
      <c r="AU174" s="233"/>
      <c r="AV174" s="233"/>
      <c r="AW174" s="233"/>
      <c r="AX174" s="233"/>
      <c r="AY174" s="233"/>
      <c r="AZ174" s="233"/>
      <c r="BA174" s="233"/>
      <c r="BB174" s="233"/>
      <c r="BC174" s="233"/>
      <c r="BD174" s="233"/>
      <c r="BE174" s="233"/>
      <c r="BF174" s="233"/>
      <c r="BG174" s="233"/>
      <c r="BH174" s="233"/>
      <c r="BI174" s="233"/>
      <c r="BJ174" s="233"/>
      <c r="BK174" s="233"/>
      <c r="BL174" s="233"/>
      <c r="BM174" s="233"/>
      <c r="BN174" s="233"/>
      <c r="BO174" s="233"/>
      <c r="BP174" s="233"/>
      <c r="BQ174" s="233"/>
      <c r="BR174" s="233"/>
      <c r="BS174" s="233"/>
      <c r="BT174" s="233"/>
      <c r="BU174" s="233"/>
      <c r="BV174" s="233"/>
      <c r="BW174" s="233"/>
      <c r="BX174" s="233"/>
      <c r="BY174" s="233"/>
      <c r="BZ174" s="233"/>
      <c r="CA174" s="233"/>
      <c r="CB174" s="233"/>
      <c r="CC174" s="233"/>
      <c r="CD174" s="233"/>
      <c r="CE174" s="233"/>
      <c r="CF174" s="233"/>
      <c r="CG174" s="233"/>
      <c r="CH174" s="233"/>
      <c r="CI174" s="233"/>
      <c r="CJ174" s="233"/>
      <c r="CK174" s="233"/>
      <c r="CL174" s="233"/>
      <c r="CM174" s="233"/>
      <c r="CN174" s="233"/>
      <c r="CO174" s="233"/>
      <c r="CP174" s="233"/>
      <c r="CQ174" s="233"/>
      <c r="CR174" s="233"/>
      <c r="CS174" s="233"/>
      <c r="CT174" s="233"/>
      <c r="CU174" s="233"/>
      <c r="CV174" s="233"/>
      <c r="CW174" s="233"/>
      <c r="CX174" s="233"/>
      <c r="CY174" s="233"/>
      <c r="CZ174" s="233"/>
      <c r="DA174" s="233"/>
      <c r="DB174" s="233"/>
      <c r="DC174" s="233"/>
      <c r="DD174" s="233"/>
      <c r="DE174" s="233"/>
      <c r="DF174" s="233"/>
      <c r="DG174" s="233"/>
      <c r="DH174" s="233"/>
      <c r="DI174" s="233"/>
      <c r="DJ174" s="233"/>
      <c r="DK174" s="233"/>
      <c r="DL174" s="233"/>
      <c r="DM174" s="233"/>
      <c r="DN174" s="233"/>
      <c r="DO174" s="233"/>
      <c r="DP174" s="233"/>
      <c r="DQ174" s="233"/>
      <c r="DR174" s="233"/>
      <c r="DS174" s="233"/>
      <c r="DT174" s="233"/>
      <c r="DU174" s="233"/>
      <c r="DV174" s="233"/>
      <c r="DW174" s="233"/>
      <c r="DX174" s="233"/>
      <c r="DY174" s="233"/>
      <c r="DZ174" s="233"/>
      <c r="EA174" s="233"/>
      <c r="EB174" s="233"/>
      <c r="EC174" s="233"/>
      <c r="ED174" s="233"/>
      <c r="EE174" s="233"/>
      <c r="EF174" s="233"/>
      <c r="EG174" s="233"/>
      <c r="EH174" s="233"/>
      <c r="EI174" s="233"/>
      <c r="EJ174" s="233"/>
      <c r="EK174" s="233"/>
      <c r="EL174" s="233"/>
      <c r="EM174" s="233"/>
      <c r="EN174" s="233"/>
      <c r="EO174" s="233"/>
      <c r="EP174" s="233"/>
      <c r="EQ174" s="233"/>
      <c r="ER174" s="233"/>
      <c r="ES174" s="233"/>
      <c r="ET174" s="233"/>
      <c r="EU174" s="233"/>
      <c r="EV174" s="233"/>
      <c r="EW174" s="233"/>
      <c r="EX174" s="233"/>
      <c r="EY174" s="233"/>
      <c r="EZ174" s="233"/>
      <c r="FA174" s="233"/>
      <c r="FB174" s="233"/>
      <c r="FC174" s="233"/>
      <c r="FD174" s="233"/>
      <c r="FE174" s="233"/>
      <c r="FF174" s="233"/>
      <c r="FG174" s="233"/>
      <c r="FH174" s="233"/>
      <c r="FI174" s="233"/>
      <c r="FJ174" s="233"/>
      <c r="FK174" s="233"/>
      <c r="FL174" s="233"/>
      <c r="FM174" s="233"/>
      <c r="FN174" s="233"/>
      <c r="FO174" s="233"/>
      <c r="FP174" s="233"/>
      <c r="FQ174" s="233"/>
      <c r="FR174" s="233"/>
      <c r="FS174" s="233"/>
      <c r="FT174" s="233"/>
      <c r="FU174" s="233"/>
      <c r="FV174" s="233"/>
      <c r="FW174" s="233"/>
      <c r="FX174" s="233"/>
      <c r="FY174" s="233"/>
      <c r="FZ174" s="233"/>
      <c r="GA174" s="233"/>
      <c r="GB174" s="233"/>
      <c r="GC174" s="233"/>
      <c r="GD174" s="233"/>
      <c r="GE174" s="233"/>
      <c r="GF174" s="233"/>
      <c r="GG174" s="233"/>
      <c r="GH174" s="233"/>
      <c r="GI174" s="233"/>
      <c r="GJ174" s="233"/>
      <c r="GK174" s="233"/>
      <c r="GL174" s="233"/>
      <c r="GM174" s="233"/>
      <c r="GN174" s="233"/>
      <c r="GO174" s="233"/>
      <c r="GP174" s="233"/>
      <c r="GQ174" s="233"/>
      <c r="GR174" s="233"/>
      <c r="GS174" s="233"/>
      <c r="GT174" s="233"/>
      <c r="GU174" s="233"/>
      <c r="GV174" s="233"/>
      <c r="GW174" s="233"/>
      <c r="GX174" s="233"/>
      <c r="GY174" s="233"/>
      <c r="GZ174" s="233"/>
      <c r="HA174" s="233"/>
      <c r="HB174" s="233"/>
      <c r="HC174" s="233"/>
      <c r="HD174" s="233"/>
      <c r="HE174" s="233"/>
      <c r="HF174" s="233"/>
      <c r="HG174" s="233"/>
      <c r="HH174" s="233"/>
      <c r="HI174" s="233"/>
      <c r="HJ174" s="233"/>
      <c r="HK174" s="233"/>
      <c r="HL174" s="233"/>
      <c r="HM174" s="233"/>
      <c r="HN174" s="233"/>
      <c r="HO174" s="233"/>
      <c r="HP174" s="233"/>
      <c r="HQ174" s="233"/>
      <c r="HR174" s="233"/>
      <c r="HS174" s="233"/>
      <c r="HT174" s="233"/>
      <c r="HU174" s="233"/>
      <c r="HV174" s="233"/>
      <c r="HW174" s="233"/>
      <c r="HX174" s="233"/>
      <c r="HY174" s="233"/>
      <c r="HZ174" s="233"/>
      <c r="IA174" s="233"/>
      <c r="IB174" s="233"/>
      <c r="IC174" s="233"/>
      <c r="ID174" s="233"/>
      <c r="IE174" s="233"/>
      <c r="IF174" s="233"/>
      <c r="IG174" s="233"/>
      <c r="IH174" s="233"/>
      <c r="II174" s="233"/>
      <c r="IJ174" s="233"/>
      <c r="IK174" s="233"/>
      <c r="IL174" s="233"/>
      <c r="IM174" s="233"/>
      <c r="IN174" s="233"/>
      <c r="IO174" s="233"/>
      <c r="IP174" s="233"/>
      <c r="IQ174" s="233"/>
      <c r="IR174" s="233"/>
      <c r="IS174" s="233"/>
      <c r="IT174" s="233"/>
      <c r="IU174" s="233"/>
      <c r="IV174" s="233"/>
      <c r="IW174" s="233"/>
      <c r="IX174" s="233"/>
      <c r="IY174" s="233"/>
      <c r="IZ174" s="233"/>
      <c r="JA174" s="233"/>
      <c r="JB174" s="233"/>
      <c r="JC174" s="233"/>
      <c r="JD174" s="233"/>
      <c r="JE174" s="233"/>
      <c r="JF174" s="233"/>
      <c r="JG174" s="233"/>
      <c r="JH174" s="233"/>
      <c r="JI174" s="233"/>
      <c r="JJ174" s="233"/>
      <c r="JK174" s="233"/>
      <c r="JL174" s="233"/>
      <c r="JM174" s="233"/>
      <c r="JN174" s="233"/>
      <c r="JO174" s="233"/>
      <c r="JP174" s="233"/>
      <c r="JQ174" s="233"/>
      <c r="JR174" s="233"/>
      <c r="JS174" s="233"/>
      <c r="JT174" s="233"/>
      <c r="JU174" s="233"/>
      <c r="JV174" s="233"/>
      <c r="JW174" s="233"/>
      <c r="JX174" s="233"/>
      <c r="JY174" s="233"/>
      <c r="JZ174" s="233"/>
      <c r="KA174" s="233"/>
      <c r="KB174" s="233"/>
      <c r="KC174" s="233"/>
      <c r="KD174" s="233"/>
      <c r="KE174" s="233"/>
      <c r="KF174" s="233"/>
      <c r="KG174" s="233"/>
      <c r="KH174" s="233"/>
      <c r="KI174" s="233"/>
      <c r="KJ174" s="233"/>
      <c r="KK174" s="233"/>
      <c r="KL174" s="233"/>
      <c r="KM174" s="233"/>
      <c r="KN174" s="233"/>
      <c r="KO174" s="233"/>
      <c r="KP174" s="233"/>
      <c r="KQ174" s="233"/>
      <c r="KR174" s="233"/>
      <c r="KS174" s="233"/>
      <c r="KT174" s="233"/>
      <c r="KU174" s="233"/>
      <c r="KV174" s="233"/>
      <c r="KW174" s="233"/>
      <c r="KX174" s="233"/>
      <c r="KY174" s="233"/>
      <c r="KZ174" s="233"/>
      <c r="LA174" s="233"/>
      <c r="LB174" s="233"/>
      <c r="LC174" s="233"/>
      <c r="LD174" s="233"/>
      <c r="LE174" s="233"/>
      <c r="LF174" s="233"/>
      <c r="LG174" s="233"/>
      <c r="LH174" s="233"/>
      <c r="LI174" s="233"/>
      <c r="LJ174" s="233"/>
      <c r="LK174" s="233"/>
      <c r="LL174" s="233"/>
      <c r="LM174" s="233"/>
      <c r="LN174" s="233"/>
      <c r="LO174" s="233"/>
      <c r="LP174" s="233"/>
      <c r="LQ174" s="233"/>
      <c r="LR174" s="233"/>
      <c r="LS174" s="233"/>
      <c r="LT174" s="233"/>
      <c r="LU174" s="233"/>
      <c r="LV174" s="233"/>
      <c r="LW174" s="233"/>
      <c r="LX174" s="233"/>
      <c r="LY174" s="233"/>
      <c r="LZ174" s="233"/>
      <c r="MA174" s="233"/>
      <c r="MB174" s="233"/>
      <c r="MC174" s="233"/>
      <c r="MD174" s="233"/>
      <c r="ME174" s="233"/>
      <c r="MF174" s="233"/>
      <c r="MG174" s="233"/>
      <c r="MH174" s="233"/>
      <c r="MI174" s="233"/>
      <c r="MJ174" s="233"/>
      <c r="MK174" s="233"/>
      <c r="ML174" s="233"/>
      <c r="MM174" s="233"/>
      <c r="MN174" s="233"/>
      <c r="MO174" s="233"/>
      <c r="MP174" s="233"/>
      <c r="MQ174" s="233"/>
      <c r="MR174" s="233"/>
      <c r="MS174" s="233"/>
      <c r="MT174" s="233"/>
      <c r="MU174" s="233"/>
      <c r="MV174" s="233"/>
      <c r="MW174" s="233"/>
      <c r="MX174" s="233"/>
      <c r="MY174" s="233"/>
      <c r="MZ174" s="233"/>
      <c r="NA174" s="233"/>
      <c r="NB174" s="233"/>
      <c r="NC174" s="233"/>
      <c r="ND174" s="233"/>
      <c r="NE174" s="233"/>
      <c r="NF174" s="233"/>
      <c r="NG174" s="233"/>
      <c r="NH174" s="233"/>
      <c r="NI174" s="233"/>
      <c r="NJ174" s="233"/>
      <c r="NK174" s="233"/>
      <c r="NL174" s="233"/>
      <c r="NM174" s="233"/>
      <c r="NN174" s="233"/>
      <c r="NO174" s="233"/>
      <c r="NP174" s="233"/>
      <c r="NQ174" s="233"/>
      <c r="NR174" s="233"/>
      <c r="NS174" s="233"/>
      <c r="NT174" s="233"/>
      <c r="NU174" s="233"/>
      <c r="NV174" s="233"/>
      <c r="NW174" s="233"/>
      <c r="NX174" s="233"/>
      <c r="NY174" s="233"/>
      <c r="NZ174" s="233"/>
      <c r="OA174" s="233"/>
      <c r="OB174" s="233"/>
      <c r="OC174" s="233"/>
      <c r="OD174" s="233"/>
      <c r="OE174" s="233"/>
      <c r="OF174" s="233"/>
      <c r="OG174" s="233"/>
      <c r="OH174" s="233"/>
      <c r="OI174" s="233"/>
      <c r="OJ174" s="233"/>
      <c r="OK174" s="233"/>
      <c r="OL174" s="233"/>
      <c r="OM174" s="233"/>
      <c r="ON174" s="233"/>
      <c r="OO174" s="233"/>
      <c r="OP174" s="233"/>
      <c r="OQ174" s="233"/>
      <c r="OR174" s="233"/>
      <c r="OS174" s="233"/>
      <c r="OT174" s="233"/>
      <c r="OU174" s="233"/>
      <c r="OV174" s="233"/>
      <c r="OW174" s="233"/>
      <c r="OX174" s="233"/>
      <c r="OY174" s="233"/>
      <c r="OZ174" s="233"/>
      <c r="PA174" s="233"/>
      <c r="PB174" s="233"/>
      <c r="PC174" s="233"/>
      <c r="PD174" s="233"/>
      <c r="PE174" s="233"/>
      <c r="PF174" s="233"/>
      <c r="PG174" s="233"/>
      <c r="PH174" s="233"/>
      <c r="PI174" s="233"/>
      <c r="PJ174" s="233"/>
      <c r="PK174" s="233"/>
      <c r="PL174" s="233"/>
      <c r="PM174" s="233"/>
      <c r="PN174" s="233"/>
      <c r="PO174" s="233"/>
      <c r="PP174" s="233"/>
      <c r="PQ174" s="233"/>
      <c r="PR174" s="233"/>
      <c r="PS174" s="233"/>
      <c r="PT174" s="233"/>
      <c r="PU174" s="233"/>
      <c r="PV174" s="233"/>
      <c r="PW174" s="233"/>
      <c r="PX174" s="233"/>
      <c r="PY174" s="233"/>
      <c r="PZ174" s="233"/>
      <c r="QA174" s="233"/>
      <c r="QB174" s="233"/>
      <c r="QC174" s="233"/>
      <c r="QD174" s="233"/>
      <c r="QE174" s="233"/>
      <c r="QF174" s="233"/>
      <c r="QG174" s="233"/>
      <c r="QH174" s="233"/>
      <c r="QI174" s="233"/>
      <c r="QJ174" s="233"/>
      <c r="QK174" s="233"/>
      <c r="QL174" s="233"/>
      <c r="QM174" s="233"/>
      <c r="QN174" s="233"/>
      <c r="QO174" s="233"/>
      <c r="QP174" s="233"/>
      <c r="QQ174" s="233"/>
      <c r="QR174" s="233"/>
      <c r="QS174" s="233"/>
      <c r="QT174" s="233"/>
      <c r="QU174" s="233"/>
      <c r="QV174" s="233"/>
      <c r="QW174" s="233"/>
      <c r="QX174" s="233"/>
      <c r="QY174" s="233"/>
      <c r="QZ174" s="233"/>
      <c r="RA174" s="233"/>
      <c r="RB174" s="233"/>
      <c r="RC174" s="233"/>
      <c r="RD174" s="233"/>
      <c r="RE174" s="233"/>
      <c r="RF174" s="233"/>
      <c r="RG174" s="233"/>
      <c r="RH174" s="233"/>
      <c r="RI174" s="233"/>
      <c r="RJ174" s="233"/>
      <c r="RK174" s="233"/>
      <c r="RL174" s="233"/>
      <c r="RM174" s="233"/>
      <c r="RN174" s="233"/>
      <c r="RO174" s="233"/>
      <c r="RP174" s="233"/>
      <c r="RQ174" s="233"/>
      <c r="RR174" s="233"/>
      <c r="RS174" s="233"/>
      <c r="RT174" s="233"/>
      <c r="RU174" s="233"/>
      <c r="RV174" s="233"/>
      <c r="RW174" s="233"/>
      <c r="RX174" s="233"/>
      <c r="RY174" s="233"/>
      <c r="RZ174" s="233"/>
      <c r="SA174" s="233"/>
      <c r="SB174" s="233"/>
      <c r="SC174" s="233"/>
      <c r="SD174" s="233"/>
      <c r="SE174" s="233"/>
      <c r="SF174" s="233"/>
      <c r="SG174" s="233"/>
      <c r="SH174" s="233"/>
      <c r="SI174" s="233"/>
      <c r="SJ174" s="233"/>
      <c r="SK174" s="233"/>
      <c r="SL174" s="233"/>
      <c r="SM174" s="233"/>
      <c r="SN174" s="233"/>
      <c r="SO174" s="233"/>
      <c r="SP174" s="233"/>
      <c r="SQ174" s="233"/>
      <c r="SR174" s="233"/>
      <c r="SS174" s="233"/>
      <c r="ST174" s="233"/>
      <c r="SU174" s="233"/>
      <c r="SV174" s="233"/>
      <c r="SW174" s="233"/>
      <c r="SX174" s="233"/>
      <c r="SY174" s="233"/>
      <c r="SZ174" s="233"/>
      <c r="TA174" s="233"/>
      <c r="TB174" s="233"/>
      <c r="TC174" s="233"/>
      <c r="TD174" s="233"/>
      <c r="TE174" s="233"/>
      <c r="TF174" s="233"/>
      <c r="TG174" s="233"/>
      <c r="TH174" s="233"/>
      <c r="TI174" s="233"/>
      <c r="TJ174" s="233"/>
      <c r="TK174" s="233"/>
      <c r="TL174" s="233"/>
      <c r="TM174" s="233"/>
      <c r="TN174" s="233"/>
      <c r="TO174" s="233"/>
      <c r="TP174" s="233"/>
      <c r="TQ174" s="233"/>
      <c r="TR174" s="233"/>
      <c r="TS174" s="233"/>
      <c r="TT174" s="233"/>
      <c r="TU174" s="233"/>
      <c r="TV174" s="233"/>
      <c r="TW174" s="233"/>
      <c r="TX174" s="233"/>
      <c r="TY174" s="233"/>
      <c r="TZ174" s="233"/>
      <c r="UA174" s="233"/>
      <c r="UB174" s="233"/>
      <c r="UC174" s="233"/>
      <c r="UD174" s="233"/>
      <c r="UE174" s="233"/>
      <c r="UF174" s="233"/>
      <c r="UG174" s="233"/>
      <c r="UH174" s="233"/>
      <c r="UI174" s="233"/>
      <c r="UJ174" s="233"/>
      <c r="UK174" s="233"/>
      <c r="UL174" s="233"/>
      <c r="UM174" s="233"/>
      <c r="UN174" s="233"/>
      <c r="UO174" s="233"/>
      <c r="UP174" s="233"/>
      <c r="UQ174" s="233"/>
      <c r="UR174" s="233"/>
      <c r="US174" s="233"/>
      <c r="UT174" s="233"/>
      <c r="UU174" s="233"/>
      <c r="UV174" s="233"/>
      <c r="UW174" s="233"/>
      <c r="UX174" s="233"/>
      <c r="UY174" s="233"/>
      <c r="UZ174" s="233"/>
      <c r="VA174" s="233"/>
      <c r="VB174" s="233"/>
      <c r="VC174" s="233"/>
      <c r="VD174" s="233"/>
      <c r="VE174" s="233"/>
      <c r="VF174" s="233"/>
      <c r="VG174" s="233"/>
      <c r="VH174" s="233"/>
      <c r="VI174" s="233"/>
      <c r="VJ174" s="233"/>
      <c r="VK174" s="233"/>
      <c r="VL174" s="233"/>
      <c r="VM174" s="233"/>
      <c r="VN174" s="233"/>
      <c r="VO174" s="233"/>
      <c r="VP174" s="233"/>
      <c r="VQ174" s="233"/>
      <c r="VR174" s="233"/>
      <c r="VS174" s="233"/>
      <c r="VT174" s="233"/>
      <c r="VU174" s="233"/>
      <c r="VV174" s="233"/>
      <c r="VW174" s="233"/>
      <c r="VX174" s="233"/>
      <c r="VY174" s="233"/>
      <c r="VZ174" s="233"/>
      <c r="WA174" s="233"/>
      <c r="WB174" s="233"/>
      <c r="WC174" s="233"/>
      <c r="WD174" s="233"/>
      <c r="WE174" s="233"/>
      <c r="WF174" s="233"/>
      <c r="WG174" s="233"/>
      <c r="WH174" s="233"/>
      <c r="WI174" s="233"/>
      <c r="WJ174" s="233"/>
      <c r="WK174" s="233"/>
      <c r="WL174" s="233"/>
      <c r="WM174" s="233"/>
      <c r="WN174" s="233"/>
      <c r="WO174" s="233"/>
      <c r="WP174" s="233"/>
      <c r="WQ174" s="233"/>
      <c r="WR174" s="233"/>
      <c r="WS174" s="233"/>
      <c r="WT174" s="233"/>
      <c r="WU174" s="233"/>
      <c r="WV174" s="233"/>
      <c r="WW174" s="233"/>
      <c r="WX174" s="233"/>
      <c r="WY174" s="233"/>
      <c r="WZ174" s="233"/>
      <c r="XA174" s="233"/>
      <c r="XB174" s="233"/>
      <c r="XC174" s="233"/>
      <c r="XD174" s="233"/>
      <c r="XE174" s="233"/>
      <c r="XF174" s="233"/>
      <c r="XG174" s="233"/>
      <c r="XH174" s="233"/>
      <c r="XI174" s="233"/>
      <c r="XJ174" s="233"/>
      <c r="XK174" s="233"/>
      <c r="XL174" s="233"/>
      <c r="XM174" s="233"/>
      <c r="XN174" s="233"/>
      <c r="XO174" s="233"/>
      <c r="XP174" s="233"/>
      <c r="XQ174" s="233"/>
      <c r="XR174" s="233"/>
      <c r="XS174" s="233"/>
      <c r="XT174" s="233"/>
      <c r="XU174" s="233"/>
      <c r="XV174" s="233"/>
      <c r="XW174" s="233"/>
      <c r="XX174" s="233"/>
      <c r="XY174" s="233"/>
      <c r="XZ174" s="233"/>
      <c r="YA174" s="233"/>
      <c r="YB174" s="233"/>
      <c r="YC174" s="233"/>
      <c r="YD174" s="233"/>
      <c r="YE174" s="233"/>
      <c r="YF174" s="233"/>
      <c r="YG174" s="233"/>
      <c r="YH174" s="233"/>
      <c r="YI174" s="233"/>
      <c r="YJ174" s="233"/>
      <c r="YK174" s="233"/>
      <c r="YL174" s="233"/>
      <c r="YM174" s="233"/>
      <c r="YN174" s="233"/>
      <c r="YO174" s="233"/>
      <c r="YP174" s="233"/>
      <c r="YQ174" s="233"/>
      <c r="YR174" s="233"/>
      <c r="YS174" s="233"/>
      <c r="YT174" s="233"/>
      <c r="YU174" s="233"/>
      <c r="YV174" s="233"/>
      <c r="YW174" s="233"/>
      <c r="YX174" s="233"/>
      <c r="YY174" s="233"/>
      <c r="YZ174" s="233"/>
      <c r="ZA174" s="233"/>
      <c r="ZB174" s="233"/>
      <c r="ZC174" s="233"/>
      <c r="ZD174" s="233"/>
      <c r="ZE174" s="233"/>
      <c r="ZF174" s="233"/>
      <c r="ZG174" s="233"/>
      <c r="ZH174" s="233"/>
      <c r="ZI174" s="233"/>
      <c r="ZJ174" s="233"/>
      <c r="ZK174" s="233"/>
      <c r="ZL174" s="233"/>
      <c r="ZM174" s="233"/>
      <c r="ZN174" s="233"/>
      <c r="ZO174" s="233"/>
      <c r="ZP174" s="233"/>
      <c r="ZQ174" s="233"/>
      <c r="ZR174" s="233"/>
      <c r="ZS174" s="233"/>
      <c r="ZT174" s="233"/>
      <c r="ZU174" s="233"/>
      <c r="ZV174" s="233"/>
      <c r="ZW174" s="233"/>
      <c r="ZX174" s="233"/>
      <c r="ZY174" s="233"/>
      <c r="ZZ174" s="233"/>
      <c r="AAA174" s="233"/>
      <c r="AAB174" s="233"/>
      <c r="AAC174" s="233"/>
      <c r="AAD174" s="233"/>
      <c r="AAE174" s="233"/>
      <c r="AAF174" s="233"/>
      <c r="AAG174" s="233"/>
      <c r="AAH174" s="233"/>
      <c r="AAI174" s="233"/>
      <c r="AAJ174" s="233"/>
      <c r="AAK174" s="233"/>
      <c r="AAL174" s="233"/>
      <c r="AAM174" s="233"/>
      <c r="AAN174" s="233"/>
      <c r="AAO174" s="233"/>
      <c r="AAP174" s="233"/>
      <c r="AAQ174" s="233"/>
      <c r="AAR174" s="233"/>
      <c r="AAS174" s="233"/>
      <c r="AAT174" s="233"/>
      <c r="AAU174" s="233"/>
      <c r="AAV174" s="233"/>
      <c r="AAW174" s="233"/>
      <c r="AAX174" s="233"/>
      <c r="AAY174" s="233"/>
      <c r="AAZ174" s="233"/>
      <c r="ABA174" s="233"/>
      <c r="ABB174" s="233"/>
      <c r="ABC174" s="233"/>
      <c r="ABD174" s="233"/>
      <c r="ABE174" s="233"/>
      <c r="ABF174" s="233"/>
      <c r="ABG174" s="233"/>
      <c r="ABH174" s="233"/>
      <c r="ABI174" s="233"/>
      <c r="ABJ174" s="233"/>
      <c r="ABK174" s="233"/>
      <c r="ABL174" s="233"/>
      <c r="ABM174" s="233"/>
      <c r="ABN174" s="233"/>
      <c r="ABO174" s="233"/>
      <c r="ABP174" s="233"/>
      <c r="ABQ174" s="233"/>
      <c r="ABR174" s="233"/>
      <c r="ABS174" s="233"/>
      <c r="ABT174" s="233"/>
      <c r="ABU174" s="233"/>
      <c r="ABV174" s="233"/>
      <c r="ABW174" s="233"/>
      <c r="ABX174" s="233"/>
      <c r="ABY174" s="233"/>
      <c r="ABZ174" s="233"/>
      <c r="ACA174" s="233"/>
      <c r="ACB174" s="233"/>
      <c r="ACC174" s="233"/>
      <c r="ACD174" s="233"/>
      <c r="ACE174" s="233"/>
      <c r="ACF174" s="233"/>
      <c r="ACG174" s="233"/>
      <c r="ACH174" s="233"/>
      <c r="ACI174" s="233"/>
      <c r="ACJ174" s="233"/>
      <c r="ACK174" s="233"/>
      <c r="ACL174" s="233"/>
      <c r="ACM174" s="233"/>
      <c r="ACN174" s="233"/>
      <c r="ACO174" s="233"/>
      <c r="ACP174" s="233"/>
      <c r="ACQ174" s="233"/>
      <c r="ACR174" s="233"/>
      <c r="ACS174" s="233"/>
      <c r="ACT174" s="233"/>
      <c r="ACU174" s="233"/>
      <c r="ACV174" s="233"/>
      <c r="ACW174" s="233"/>
      <c r="ACX174" s="233"/>
      <c r="ACY174" s="233"/>
      <c r="ACZ174" s="233"/>
      <c r="ADA174" s="233"/>
      <c r="ADB174" s="233"/>
      <c r="ADC174" s="233"/>
      <c r="ADD174" s="233"/>
      <c r="ADE174" s="233"/>
      <c r="ADF174" s="233"/>
      <c r="ADG174" s="233"/>
      <c r="ADH174" s="233"/>
      <c r="ADI174" s="233"/>
      <c r="ADJ174" s="233"/>
      <c r="ADK174" s="233"/>
      <c r="ADL174" s="233"/>
      <c r="ADM174" s="233"/>
      <c r="ADN174" s="233"/>
      <c r="ADO174" s="233"/>
      <c r="ADP174" s="233"/>
      <c r="ADQ174" s="233"/>
      <c r="ADR174" s="233"/>
      <c r="ADS174" s="233"/>
      <c r="ADT174" s="233"/>
      <c r="ADU174" s="233"/>
      <c r="ADV174" s="233"/>
      <c r="ADW174" s="233"/>
      <c r="ADX174" s="233"/>
      <c r="ADY174" s="233"/>
      <c r="ADZ174" s="233"/>
      <c r="AEA174" s="233"/>
      <c r="AEB174" s="233"/>
      <c r="AEC174" s="233"/>
      <c r="AED174" s="233"/>
      <c r="AEE174" s="233"/>
      <c r="AEF174" s="233"/>
      <c r="AEG174" s="233"/>
      <c r="AEH174" s="233"/>
      <c r="AEI174" s="233"/>
      <c r="AEJ174" s="233"/>
      <c r="AEK174" s="233"/>
      <c r="AEL174" s="233"/>
      <c r="AEM174" s="233"/>
      <c r="AEN174" s="233"/>
      <c r="AEO174" s="233"/>
      <c r="AEP174" s="233"/>
      <c r="AEQ174" s="233"/>
      <c r="AER174" s="233"/>
      <c r="AES174" s="233"/>
      <c r="AET174" s="233"/>
      <c r="AEU174" s="233"/>
      <c r="AEV174" s="233"/>
      <c r="AEW174" s="233"/>
      <c r="AEX174" s="233"/>
      <c r="AEY174" s="233"/>
      <c r="AEZ174" s="233"/>
      <c r="AFA174" s="233"/>
      <c r="AFB174" s="233"/>
      <c r="AFC174" s="233"/>
      <c r="AFD174" s="233"/>
      <c r="AFE174" s="233"/>
      <c r="AFF174" s="233"/>
      <c r="AFG174" s="233"/>
      <c r="AFH174" s="233"/>
      <c r="AFI174" s="233"/>
      <c r="AFJ174" s="233"/>
      <c r="AFK174" s="233"/>
      <c r="AFL174" s="233"/>
      <c r="AFM174" s="233"/>
      <c r="AFN174" s="233"/>
      <c r="AFO174" s="233"/>
      <c r="AFP174" s="233"/>
      <c r="AFQ174" s="233"/>
      <c r="AFR174" s="233"/>
      <c r="AFS174" s="233"/>
      <c r="AFT174" s="233"/>
      <c r="AFU174" s="233"/>
      <c r="AFV174" s="233"/>
      <c r="AFW174" s="233"/>
      <c r="AFX174" s="233"/>
      <c r="AFY174" s="233"/>
      <c r="AFZ174" s="233"/>
      <c r="AGA174" s="233"/>
      <c r="AGB174" s="233"/>
      <c r="AGC174" s="233"/>
      <c r="AGD174" s="233"/>
      <c r="AGE174" s="233"/>
      <c r="AGF174" s="233"/>
      <c r="AGG174" s="233"/>
      <c r="AGH174" s="233"/>
      <c r="AGI174" s="233"/>
      <c r="AGJ174" s="233"/>
      <c r="AGK174" s="233"/>
      <c r="AGL174" s="233"/>
      <c r="AGM174" s="233"/>
      <c r="AGN174" s="233"/>
      <c r="AGO174" s="233"/>
      <c r="AGP174" s="233"/>
      <c r="AGQ174" s="233"/>
      <c r="AGR174" s="233"/>
      <c r="AGS174" s="233"/>
      <c r="AGT174" s="233"/>
      <c r="AGU174" s="233"/>
      <c r="AGV174" s="233"/>
      <c r="AGW174" s="233"/>
      <c r="AGX174" s="233"/>
      <c r="AGY174" s="233"/>
      <c r="AGZ174" s="233"/>
      <c r="AHA174" s="233"/>
      <c r="AHB174" s="233"/>
      <c r="AHC174" s="233"/>
      <c r="AHD174" s="233"/>
      <c r="AHE174" s="233"/>
      <c r="AHF174" s="233"/>
      <c r="AHG174" s="233"/>
      <c r="AHH174" s="233"/>
      <c r="AHI174" s="233"/>
      <c r="AHJ174" s="233"/>
      <c r="AHK174" s="233"/>
      <c r="AHL174" s="233"/>
      <c r="AHM174" s="233"/>
      <c r="AHN174" s="233"/>
      <c r="AHO174" s="233"/>
      <c r="AHP174" s="233"/>
      <c r="AHQ174" s="233"/>
      <c r="AHR174" s="233"/>
      <c r="AHS174" s="233"/>
      <c r="AHT174" s="233"/>
      <c r="AHU174" s="233"/>
      <c r="AHV174" s="233"/>
      <c r="AHW174" s="233"/>
      <c r="AHX174" s="233"/>
      <c r="AHY174" s="233"/>
      <c r="AHZ174" s="233"/>
      <c r="AIA174" s="233"/>
      <c r="AIB174" s="233"/>
      <c r="AIC174" s="233"/>
      <c r="AID174" s="233"/>
      <c r="AIE174" s="233"/>
      <c r="AIF174" s="233"/>
      <c r="AIG174" s="233"/>
      <c r="AIH174" s="233"/>
      <c r="AII174" s="233"/>
      <c r="AIJ174" s="233"/>
      <c r="AIK174" s="233"/>
      <c r="AIL174" s="233"/>
      <c r="AIM174" s="233"/>
      <c r="AIN174" s="233"/>
      <c r="AIO174" s="233"/>
      <c r="AIP174" s="233"/>
      <c r="AIQ174" s="233"/>
      <c r="AIR174" s="233"/>
      <c r="AIS174" s="233"/>
      <c r="AIT174" s="233"/>
      <c r="AIU174" s="233"/>
      <c r="AIV174" s="233"/>
      <c r="AIW174" s="233"/>
      <c r="AIX174" s="233"/>
      <c r="AIY174" s="233"/>
      <c r="AIZ174" s="233"/>
      <c r="AJA174" s="233"/>
      <c r="AJB174" s="233"/>
      <c r="AJC174" s="233"/>
      <c r="AJD174" s="233"/>
      <c r="AJE174" s="233"/>
      <c r="AJF174" s="233"/>
      <c r="AJG174" s="233"/>
      <c r="AJH174" s="233"/>
      <c r="AJI174" s="233"/>
      <c r="AJJ174" s="233"/>
      <c r="AJK174" s="233"/>
      <c r="AJL174" s="233"/>
      <c r="AJM174" s="233"/>
      <c r="AJN174" s="233"/>
      <c r="AJO174" s="233"/>
      <c r="AJP174" s="233"/>
      <c r="AJQ174" s="233"/>
      <c r="AJR174" s="233"/>
      <c r="AJS174" s="233"/>
      <c r="AJT174" s="233"/>
      <c r="AJU174" s="233"/>
      <c r="AJV174" s="233"/>
      <c r="AJW174" s="233"/>
      <c r="AJX174" s="233"/>
      <c r="AJY174" s="233"/>
      <c r="AJZ174" s="233"/>
      <c r="AKA174" s="233"/>
      <c r="AKB174" s="233"/>
      <c r="AKC174" s="233"/>
      <c r="AKD174" s="233"/>
      <c r="AKE174" s="233"/>
      <c r="AKF174" s="233"/>
      <c r="AKG174" s="233"/>
      <c r="AKH174" s="233"/>
      <c r="AKI174" s="233"/>
      <c r="AKJ174" s="233"/>
      <c r="AKK174" s="233"/>
      <c r="AKL174" s="233"/>
      <c r="AKM174" s="233"/>
      <c r="AKN174" s="233"/>
      <c r="AKO174" s="233"/>
      <c r="AKP174" s="233"/>
      <c r="AKQ174" s="233"/>
      <c r="AKR174" s="233"/>
      <c r="AKS174" s="233"/>
      <c r="AKT174" s="233"/>
      <c r="AKU174" s="233"/>
      <c r="AKV174" s="233"/>
      <c r="AKW174" s="233"/>
      <c r="AKX174" s="233"/>
      <c r="AKY174" s="233"/>
      <c r="AKZ174" s="233"/>
      <c r="ALA174" s="233"/>
      <c r="ALB174" s="233"/>
      <c r="ALC174" s="233"/>
      <c r="ALD174" s="233"/>
      <c r="ALE174" s="233"/>
      <c r="ALF174" s="233"/>
      <c r="ALG174" s="233"/>
      <c r="ALH174" s="233"/>
      <c r="ALI174" s="233"/>
      <c r="ALJ174" s="233"/>
      <c r="ALK174" s="233"/>
      <c r="ALL174" s="233"/>
      <c r="ALM174" s="233"/>
      <c r="ALN174" s="233"/>
      <c r="ALO174" s="233"/>
      <c r="ALP174" s="233"/>
      <c r="ALQ174" s="233"/>
      <c r="ALR174" s="233"/>
      <c r="ALS174" s="233"/>
    </row>
    <row r="175" spans="1:1007" ht="13.5" thickBot="1" x14ac:dyDescent="0.25">
      <c r="A175" s="374"/>
      <c r="B175" s="375"/>
      <c r="C175" s="375"/>
      <c r="D175" s="376"/>
      <c r="E175" s="233"/>
      <c r="F175" s="352" t="s">
        <v>298</v>
      </c>
      <c r="G175" s="392">
        <f>G145+G154+G168+G172</f>
        <v>0</v>
      </c>
      <c r="H175" s="435"/>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c r="AM175" s="233"/>
      <c r="AN175" s="233"/>
      <c r="AO175" s="233"/>
      <c r="AP175" s="233"/>
      <c r="AQ175" s="233"/>
      <c r="AR175" s="233"/>
      <c r="AS175" s="233"/>
      <c r="AT175" s="233"/>
      <c r="AU175" s="233"/>
      <c r="AV175" s="233"/>
      <c r="AW175" s="233"/>
      <c r="AX175" s="233"/>
      <c r="AY175" s="233"/>
      <c r="AZ175" s="233"/>
      <c r="BA175" s="233"/>
      <c r="BB175" s="233"/>
      <c r="BC175" s="233"/>
      <c r="BD175" s="233"/>
      <c r="BE175" s="233"/>
      <c r="BF175" s="233"/>
      <c r="BG175" s="233"/>
      <c r="BH175" s="233"/>
      <c r="BI175" s="233"/>
      <c r="BJ175" s="233"/>
      <c r="BK175" s="233"/>
      <c r="BL175" s="233"/>
      <c r="BM175" s="233"/>
      <c r="BN175" s="233"/>
      <c r="BO175" s="233"/>
      <c r="BP175" s="233"/>
      <c r="BQ175" s="233"/>
      <c r="BR175" s="233"/>
      <c r="BS175" s="233"/>
      <c r="BT175" s="233"/>
      <c r="BU175" s="233"/>
      <c r="BV175" s="233"/>
      <c r="BW175" s="233"/>
      <c r="BX175" s="233"/>
      <c r="BY175" s="233"/>
      <c r="BZ175" s="233"/>
      <c r="CA175" s="233"/>
      <c r="CB175" s="233"/>
      <c r="CC175" s="233"/>
      <c r="CD175" s="233"/>
      <c r="CE175" s="233"/>
      <c r="CF175" s="233"/>
      <c r="CG175" s="233"/>
      <c r="CH175" s="233"/>
      <c r="CI175" s="233"/>
      <c r="CJ175" s="233"/>
      <c r="CK175" s="233"/>
      <c r="CL175" s="233"/>
      <c r="CM175" s="233"/>
      <c r="CN175" s="233"/>
      <c r="CO175" s="233"/>
      <c r="CP175" s="233"/>
      <c r="CQ175" s="233"/>
      <c r="CR175" s="233"/>
      <c r="CS175" s="233"/>
      <c r="CT175" s="233"/>
      <c r="CU175" s="233"/>
      <c r="CV175" s="233"/>
      <c r="CW175" s="233"/>
      <c r="CX175" s="233"/>
      <c r="CY175" s="233"/>
      <c r="CZ175" s="233"/>
      <c r="DA175" s="233"/>
      <c r="DB175" s="233"/>
      <c r="DC175" s="233"/>
      <c r="DD175" s="233"/>
      <c r="DE175" s="233"/>
      <c r="DF175" s="233"/>
      <c r="DG175" s="233"/>
      <c r="DH175" s="233"/>
      <c r="DI175" s="233"/>
      <c r="DJ175" s="233"/>
      <c r="DK175" s="233"/>
      <c r="DL175" s="233"/>
      <c r="DM175" s="233"/>
      <c r="DN175" s="233"/>
      <c r="DO175" s="233"/>
      <c r="DP175" s="233"/>
      <c r="DQ175" s="233"/>
      <c r="DR175" s="233"/>
      <c r="DS175" s="233"/>
      <c r="DT175" s="233"/>
      <c r="DU175" s="233"/>
      <c r="DV175" s="233"/>
      <c r="DW175" s="233"/>
      <c r="DX175" s="233"/>
      <c r="DY175" s="233"/>
      <c r="DZ175" s="233"/>
      <c r="EA175" s="233"/>
      <c r="EB175" s="233"/>
      <c r="EC175" s="233"/>
      <c r="ED175" s="233"/>
      <c r="EE175" s="233"/>
      <c r="EF175" s="233"/>
      <c r="EG175" s="233"/>
      <c r="EH175" s="233"/>
      <c r="EI175" s="233"/>
      <c r="EJ175" s="233"/>
      <c r="EK175" s="233"/>
      <c r="EL175" s="233"/>
      <c r="EM175" s="233"/>
      <c r="EN175" s="233"/>
      <c r="EO175" s="233"/>
      <c r="EP175" s="233"/>
      <c r="EQ175" s="233"/>
      <c r="ER175" s="233"/>
      <c r="ES175" s="233"/>
      <c r="ET175" s="233"/>
      <c r="EU175" s="233"/>
      <c r="EV175" s="233"/>
      <c r="EW175" s="233"/>
      <c r="EX175" s="233"/>
      <c r="EY175" s="233"/>
      <c r="EZ175" s="233"/>
      <c r="FA175" s="233"/>
      <c r="FB175" s="233"/>
      <c r="FC175" s="233"/>
      <c r="FD175" s="233"/>
      <c r="FE175" s="233"/>
      <c r="FF175" s="233"/>
      <c r="FG175" s="233"/>
      <c r="FH175" s="233"/>
      <c r="FI175" s="233"/>
      <c r="FJ175" s="233"/>
      <c r="FK175" s="233"/>
      <c r="FL175" s="233"/>
      <c r="FM175" s="233"/>
      <c r="FN175" s="233"/>
      <c r="FO175" s="233"/>
      <c r="FP175" s="233"/>
      <c r="FQ175" s="233"/>
      <c r="FR175" s="233"/>
      <c r="FS175" s="233"/>
      <c r="FT175" s="233"/>
      <c r="FU175" s="233"/>
      <c r="FV175" s="233"/>
      <c r="FW175" s="233"/>
      <c r="FX175" s="233"/>
      <c r="FY175" s="233"/>
      <c r="FZ175" s="233"/>
      <c r="GA175" s="233"/>
      <c r="GB175" s="233"/>
      <c r="GC175" s="233"/>
      <c r="GD175" s="233"/>
      <c r="GE175" s="233"/>
      <c r="GF175" s="233"/>
      <c r="GG175" s="233"/>
      <c r="GH175" s="233"/>
      <c r="GI175" s="233"/>
      <c r="GJ175" s="233"/>
      <c r="GK175" s="233"/>
      <c r="GL175" s="233"/>
      <c r="GM175" s="233"/>
      <c r="GN175" s="233"/>
      <c r="GO175" s="233"/>
      <c r="GP175" s="233"/>
      <c r="GQ175" s="233"/>
      <c r="GR175" s="233"/>
      <c r="GS175" s="233"/>
      <c r="GT175" s="233"/>
      <c r="GU175" s="233"/>
      <c r="GV175" s="233"/>
      <c r="GW175" s="233"/>
      <c r="GX175" s="233"/>
      <c r="GY175" s="233"/>
      <c r="GZ175" s="233"/>
      <c r="HA175" s="233"/>
      <c r="HB175" s="233"/>
      <c r="HC175" s="233"/>
      <c r="HD175" s="233"/>
      <c r="HE175" s="233"/>
      <c r="HF175" s="233"/>
      <c r="HG175" s="233"/>
      <c r="HH175" s="233"/>
      <c r="HI175" s="233"/>
      <c r="HJ175" s="233"/>
      <c r="HK175" s="233"/>
      <c r="HL175" s="233"/>
      <c r="HM175" s="233"/>
      <c r="HN175" s="233"/>
      <c r="HO175" s="233"/>
      <c r="HP175" s="233"/>
      <c r="HQ175" s="233"/>
      <c r="HR175" s="233"/>
      <c r="HS175" s="233"/>
      <c r="HT175" s="233"/>
      <c r="HU175" s="233"/>
      <c r="HV175" s="233"/>
      <c r="HW175" s="233"/>
      <c r="HX175" s="233"/>
      <c r="HY175" s="233"/>
      <c r="HZ175" s="233"/>
      <c r="IA175" s="233"/>
      <c r="IB175" s="233"/>
      <c r="IC175" s="233"/>
      <c r="ID175" s="233"/>
      <c r="IE175" s="233"/>
      <c r="IF175" s="233"/>
      <c r="IG175" s="233"/>
      <c r="IH175" s="233"/>
      <c r="II175" s="233"/>
      <c r="IJ175" s="233"/>
      <c r="IK175" s="233"/>
      <c r="IL175" s="233"/>
      <c r="IM175" s="233"/>
      <c r="IN175" s="233"/>
      <c r="IO175" s="233"/>
      <c r="IP175" s="233"/>
      <c r="IQ175" s="233"/>
      <c r="IR175" s="233"/>
      <c r="IS175" s="233"/>
      <c r="IT175" s="233"/>
      <c r="IU175" s="233"/>
      <c r="IV175" s="233"/>
      <c r="IW175" s="233"/>
      <c r="IX175" s="233"/>
      <c r="IY175" s="233"/>
      <c r="IZ175" s="233"/>
      <c r="JA175" s="233"/>
      <c r="JB175" s="233"/>
      <c r="JC175" s="233"/>
      <c r="JD175" s="233"/>
      <c r="JE175" s="233"/>
      <c r="JF175" s="233"/>
      <c r="JG175" s="233"/>
      <c r="JH175" s="233"/>
      <c r="JI175" s="233"/>
      <c r="JJ175" s="233"/>
      <c r="JK175" s="233"/>
      <c r="JL175" s="233"/>
      <c r="JM175" s="233"/>
      <c r="JN175" s="233"/>
      <c r="JO175" s="233"/>
      <c r="JP175" s="233"/>
      <c r="JQ175" s="233"/>
      <c r="JR175" s="233"/>
      <c r="JS175" s="233"/>
      <c r="JT175" s="233"/>
      <c r="JU175" s="233"/>
      <c r="JV175" s="233"/>
      <c r="JW175" s="233"/>
      <c r="JX175" s="233"/>
      <c r="JY175" s="233"/>
      <c r="JZ175" s="233"/>
      <c r="KA175" s="233"/>
      <c r="KB175" s="233"/>
      <c r="KC175" s="233"/>
      <c r="KD175" s="233"/>
      <c r="KE175" s="233"/>
      <c r="KF175" s="233"/>
      <c r="KG175" s="233"/>
      <c r="KH175" s="233"/>
      <c r="KI175" s="233"/>
      <c r="KJ175" s="233"/>
      <c r="KK175" s="233"/>
      <c r="KL175" s="233"/>
      <c r="KM175" s="233"/>
      <c r="KN175" s="233"/>
      <c r="KO175" s="233"/>
      <c r="KP175" s="233"/>
      <c r="KQ175" s="233"/>
      <c r="KR175" s="233"/>
      <c r="KS175" s="233"/>
      <c r="KT175" s="233"/>
      <c r="KU175" s="233"/>
      <c r="KV175" s="233"/>
      <c r="KW175" s="233"/>
      <c r="KX175" s="233"/>
      <c r="KY175" s="233"/>
      <c r="KZ175" s="233"/>
      <c r="LA175" s="233"/>
      <c r="LB175" s="233"/>
      <c r="LC175" s="233"/>
      <c r="LD175" s="233"/>
      <c r="LE175" s="233"/>
      <c r="LF175" s="233"/>
      <c r="LG175" s="233"/>
      <c r="LH175" s="233"/>
      <c r="LI175" s="233"/>
      <c r="LJ175" s="233"/>
      <c r="LK175" s="233"/>
      <c r="LL175" s="233"/>
      <c r="LM175" s="233"/>
      <c r="LN175" s="233"/>
      <c r="LO175" s="233"/>
      <c r="LP175" s="233"/>
      <c r="LQ175" s="233"/>
      <c r="LR175" s="233"/>
      <c r="LS175" s="233"/>
      <c r="LT175" s="233"/>
      <c r="LU175" s="233"/>
      <c r="LV175" s="233"/>
      <c r="LW175" s="233"/>
      <c r="LX175" s="233"/>
      <c r="LY175" s="233"/>
      <c r="LZ175" s="233"/>
      <c r="MA175" s="233"/>
      <c r="MB175" s="233"/>
      <c r="MC175" s="233"/>
      <c r="MD175" s="233"/>
      <c r="ME175" s="233"/>
      <c r="MF175" s="233"/>
      <c r="MG175" s="233"/>
      <c r="MH175" s="233"/>
      <c r="MI175" s="233"/>
      <c r="MJ175" s="233"/>
      <c r="MK175" s="233"/>
      <c r="ML175" s="233"/>
      <c r="MM175" s="233"/>
      <c r="MN175" s="233"/>
      <c r="MO175" s="233"/>
      <c r="MP175" s="233"/>
      <c r="MQ175" s="233"/>
      <c r="MR175" s="233"/>
      <c r="MS175" s="233"/>
      <c r="MT175" s="233"/>
      <c r="MU175" s="233"/>
      <c r="MV175" s="233"/>
      <c r="MW175" s="233"/>
      <c r="MX175" s="233"/>
      <c r="MY175" s="233"/>
      <c r="MZ175" s="233"/>
      <c r="NA175" s="233"/>
      <c r="NB175" s="233"/>
      <c r="NC175" s="233"/>
      <c r="ND175" s="233"/>
      <c r="NE175" s="233"/>
      <c r="NF175" s="233"/>
      <c r="NG175" s="233"/>
      <c r="NH175" s="233"/>
      <c r="NI175" s="233"/>
      <c r="NJ175" s="233"/>
      <c r="NK175" s="233"/>
      <c r="NL175" s="233"/>
      <c r="NM175" s="233"/>
      <c r="NN175" s="233"/>
      <c r="NO175" s="233"/>
      <c r="NP175" s="233"/>
      <c r="NQ175" s="233"/>
      <c r="NR175" s="233"/>
      <c r="NS175" s="233"/>
      <c r="NT175" s="233"/>
      <c r="NU175" s="233"/>
      <c r="NV175" s="233"/>
      <c r="NW175" s="233"/>
      <c r="NX175" s="233"/>
      <c r="NY175" s="233"/>
      <c r="NZ175" s="233"/>
      <c r="OA175" s="233"/>
      <c r="OB175" s="233"/>
      <c r="OC175" s="233"/>
      <c r="OD175" s="233"/>
      <c r="OE175" s="233"/>
      <c r="OF175" s="233"/>
      <c r="OG175" s="233"/>
      <c r="OH175" s="233"/>
      <c r="OI175" s="233"/>
      <c r="OJ175" s="233"/>
      <c r="OK175" s="233"/>
      <c r="OL175" s="233"/>
      <c r="OM175" s="233"/>
      <c r="ON175" s="233"/>
      <c r="OO175" s="233"/>
      <c r="OP175" s="233"/>
      <c r="OQ175" s="233"/>
      <c r="OR175" s="233"/>
      <c r="OS175" s="233"/>
      <c r="OT175" s="233"/>
      <c r="OU175" s="233"/>
      <c r="OV175" s="233"/>
      <c r="OW175" s="233"/>
      <c r="OX175" s="233"/>
      <c r="OY175" s="233"/>
      <c r="OZ175" s="233"/>
      <c r="PA175" s="233"/>
      <c r="PB175" s="233"/>
      <c r="PC175" s="233"/>
      <c r="PD175" s="233"/>
      <c r="PE175" s="233"/>
      <c r="PF175" s="233"/>
      <c r="PG175" s="233"/>
      <c r="PH175" s="233"/>
      <c r="PI175" s="233"/>
      <c r="PJ175" s="233"/>
      <c r="PK175" s="233"/>
      <c r="PL175" s="233"/>
      <c r="PM175" s="233"/>
      <c r="PN175" s="233"/>
      <c r="PO175" s="233"/>
      <c r="PP175" s="233"/>
      <c r="PQ175" s="233"/>
      <c r="PR175" s="233"/>
      <c r="PS175" s="233"/>
      <c r="PT175" s="233"/>
      <c r="PU175" s="233"/>
      <c r="PV175" s="233"/>
      <c r="PW175" s="233"/>
      <c r="PX175" s="233"/>
      <c r="PY175" s="233"/>
      <c r="PZ175" s="233"/>
      <c r="QA175" s="233"/>
      <c r="QB175" s="233"/>
      <c r="QC175" s="233"/>
      <c r="QD175" s="233"/>
      <c r="QE175" s="233"/>
      <c r="QF175" s="233"/>
      <c r="QG175" s="233"/>
      <c r="QH175" s="233"/>
      <c r="QI175" s="233"/>
      <c r="QJ175" s="233"/>
      <c r="QK175" s="233"/>
      <c r="QL175" s="233"/>
      <c r="QM175" s="233"/>
      <c r="QN175" s="233"/>
      <c r="QO175" s="233"/>
      <c r="QP175" s="233"/>
      <c r="QQ175" s="233"/>
      <c r="QR175" s="233"/>
      <c r="QS175" s="233"/>
      <c r="QT175" s="233"/>
      <c r="QU175" s="233"/>
      <c r="QV175" s="233"/>
      <c r="QW175" s="233"/>
      <c r="QX175" s="233"/>
      <c r="QY175" s="233"/>
      <c r="QZ175" s="233"/>
      <c r="RA175" s="233"/>
      <c r="RB175" s="233"/>
      <c r="RC175" s="233"/>
      <c r="RD175" s="233"/>
      <c r="RE175" s="233"/>
      <c r="RF175" s="233"/>
      <c r="RG175" s="233"/>
      <c r="RH175" s="233"/>
      <c r="RI175" s="233"/>
      <c r="RJ175" s="233"/>
      <c r="RK175" s="233"/>
      <c r="RL175" s="233"/>
      <c r="RM175" s="233"/>
      <c r="RN175" s="233"/>
      <c r="RO175" s="233"/>
      <c r="RP175" s="233"/>
      <c r="RQ175" s="233"/>
      <c r="RR175" s="233"/>
      <c r="RS175" s="233"/>
      <c r="RT175" s="233"/>
      <c r="RU175" s="233"/>
      <c r="RV175" s="233"/>
      <c r="RW175" s="233"/>
      <c r="RX175" s="233"/>
      <c r="RY175" s="233"/>
      <c r="RZ175" s="233"/>
      <c r="SA175" s="233"/>
      <c r="SB175" s="233"/>
      <c r="SC175" s="233"/>
      <c r="SD175" s="233"/>
      <c r="SE175" s="233"/>
      <c r="SF175" s="233"/>
      <c r="SG175" s="233"/>
      <c r="SH175" s="233"/>
      <c r="SI175" s="233"/>
      <c r="SJ175" s="233"/>
      <c r="SK175" s="233"/>
      <c r="SL175" s="233"/>
      <c r="SM175" s="233"/>
      <c r="SN175" s="233"/>
      <c r="SO175" s="233"/>
      <c r="SP175" s="233"/>
      <c r="SQ175" s="233"/>
      <c r="SR175" s="233"/>
      <c r="SS175" s="233"/>
      <c r="ST175" s="233"/>
      <c r="SU175" s="233"/>
      <c r="SV175" s="233"/>
      <c r="SW175" s="233"/>
      <c r="SX175" s="233"/>
      <c r="SY175" s="233"/>
      <c r="SZ175" s="233"/>
      <c r="TA175" s="233"/>
      <c r="TB175" s="233"/>
      <c r="TC175" s="233"/>
      <c r="TD175" s="233"/>
      <c r="TE175" s="233"/>
      <c r="TF175" s="233"/>
      <c r="TG175" s="233"/>
      <c r="TH175" s="233"/>
      <c r="TI175" s="233"/>
      <c r="TJ175" s="233"/>
      <c r="TK175" s="233"/>
      <c r="TL175" s="233"/>
      <c r="TM175" s="233"/>
      <c r="TN175" s="233"/>
      <c r="TO175" s="233"/>
      <c r="TP175" s="233"/>
      <c r="TQ175" s="233"/>
      <c r="TR175" s="233"/>
      <c r="TS175" s="233"/>
      <c r="TT175" s="233"/>
      <c r="TU175" s="233"/>
      <c r="TV175" s="233"/>
      <c r="TW175" s="233"/>
      <c r="TX175" s="233"/>
      <c r="TY175" s="233"/>
      <c r="TZ175" s="233"/>
      <c r="UA175" s="233"/>
      <c r="UB175" s="233"/>
      <c r="UC175" s="233"/>
      <c r="UD175" s="233"/>
      <c r="UE175" s="233"/>
      <c r="UF175" s="233"/>
      <c r="UG175" s="233"/>
      <c r="UH175" s="233"/>
      <c r="UI175" s="233"/>
      <c r="UJ175" s="233"/>
      <c r="UK175" s="233"/>
      <c r="UL175" s="233"/>
      <c r="UM175" s="233"/>
      <c r="UN175" s="233"/>
      <c r="UO175" s="233"/>
      <c r="UP175" s="233"/>
      <c r="UQ175" s="233"/>
      <c r="UR175" s="233"/>
      <c r="US175" s="233"/>
      <c r="UT175" s="233"/>
      <c r="UU175" s="233"/>
      <c r="UV175" s="233"/>
      <c r="UW175" s="233"/>
      <c r="UX175" s="233"/>
      <c r="UY175" s="233"/>
      <c r="UZ175" s="233"/>
      <c r="VA175" s="233"/>
      <c r="VB175" s="233"/>
      <c r="VC175" s="233"/>
      <c r="VD175" s="233"/>
      <c r="VE175" s="233"/>
      <c r="VF175" s="233"/>
      <c r="VG175" s="233"/>
      <c r="VH175" s="233"/>
      <c r="VI175" s="233"/>
      <c r="VJ175" s="233"/>
      <c r="VK175" s="233"/>
      <c r="VL175" s="233"/>
      <c r="VM175" s="233"/>
      <c r="VN175" s="233"/>
      <c r="VO175" s="233"/>
      <c r="VP175" s="233"/>
      <c r="VQ175" s="233"/>
      <c r="VR175" s="233"/>
      <c r="VS175" s="233"/>
      <c r="VT175" s="233"/>
      <c r="VU175" s="233"/>
      <c r="VV175" s="233"/>
      <c r="VW175" s="233"/>
      <c r="VX175" s="233"/>
      <c r="VY175" s="233"/>
      <c r="VZ175" s="233"/>
      <c r="WA175" s="233"/>
      <c r="WB175" s="233"/>
      <c r="WC175" s="233"/>
      <c r="WD175" s="233"/>
      <c r="WE175" s="233"/>
      <c r="WF175" s="233"/>
      <c r="WG175" s="233"/>
      <c r="WH175" s="233"/>
      <c r="WI175" s="233"/>
      <c r="WJ175" s="233"/>
      <c r="WK175" s="233"/>
      <c r="WL175" s="233"/>
      <c r="WM175" s="233"/>
      <c r="WN175" s="233"/>
      <c r="WO175" s="233"/>
      <c r="WP175" s="233"/>
      <c r="WQ175" s="233"/>
      <c r="WR175" s="233"/>
      <c r="WS175" s="233"/>
      <c r="WT175" s="233"/>
      <c r="WU175" s="233"/>
      <c r="WV175" s="233"/>
      <c r="WW175" s="233"/>
      <c r="WX175" s="233"/>
      <c r="WY175" s="233"/>
      <c r="WZ175" s="233"/>
      <c r="XA175" s="233"/>
      <c r="XB175" s="233"/>
      <c r="XC175" s="233"/>
      <c r="XD175" s="233"/>
      <c r="XE175" s="233"/>
      <c r="XF175" s="233"/>
      <c r="XG175" s="233"/>
      <c r="XH175" s="233"/>
      <c r="XI175" s="233"/>
      <c r="XJ175" s="233"/>
      <c r="XK175" s="233"/>
      <c r="XL175" s="233"/>
      <c r="XM175" s="233"/>
      <c r="XN175" s="233"/>
      <c r="XO175" s="233"/>
      <c r="XP175" s="233"/>
      <c r="XQ175" s="233"/>
      <c r="XR175" s="233"/>
      <c r="XS175" s="233"/>
      <c r="XT175" s="233"/>
      <c r="XU175" s="233"/>
      <c r="XV175" s="233"/>
      <c r="XW175" s="233"/>
      <c r="XX175" s="233"/>
      <c r="XY175" s="233"/>
      <c r="XZ175" s="233"/>
      <c r="YA175" s="233"/>
      <c r="YB175" s="233"/>
      <c r="YC175" s="233"/>
      <c r="YD175" s="233"/>
      <c r="YE175" s="233"/>
      <c r="YF175" s="233"/>
      <c r="YG175" s="233"/>
      <c r="YH175" s="233"/>
      <c r="YI175" s="233"/>
      <c r="YJ175" s="233"/>
      <c r="YK175" s="233"/>
      <c r="YL175" s="233"/>
      <c r="YM175" s="233"/>
      <c r="YN175" s="233"/>
      <c r="YO175" s="233"/>
      <c r="YP175" s="233"/>
      <c r="YQ175" s="233"/>
      <c r="YR175" s="233"/>
      <c r="YS175" s="233"/>
      <c r="YT175" s="233"/>
      <c r="YU175" s="233"/>
      <c r="YV175" s="233"/>
      <c r="YW175" s="233"/>
      <c r="YX175" s="233"/>
      <c r="YY175" s="233"/>
      <c r="YZ175" s="233"/>
      <c r="ZA175" s="233"/>
      <c r="ZB175" s="233"/>
      <c r="ZC175" s="233"/>
      <c r="ZD175" s="233"/>
      <c r="ZE175" s="233"/>
      <c r="ZF175" s="233"/>
      <c r="ZG175" s="233"/>
      <c r="ZH175" s="233"/>
      <c r="ZI175" s="233"/>
      <c r="ZJ175" s="233"/>
      <c r="ZK175" s="233"/>
      <c r="ZL175" s="233"/>
      <c r="ZM175" s="233"/>
      <c r="ZN175" s="233"/>
      <c r="ZO175" s="233"/>
      <c r="ZP175" s="233"/>
      <c r="ZQ175" s="233"/>
      <c r="ZR175" s="233"/>
      <c r="ZS175" s="233"/>
      <c r="ZT175" s="233"/>
      <c r="ZU175" s="233"/>
      <c r="ZV175" s="233"/>
      <c r="ZW175" s="233"/>
      <c r="ZX175" s="233"/>
      <c r="ZY175" s="233"/>
      <c r="ZZ175" s="233"/>
      <c r="AAA175" s="233"/>
      <c r="AAB175" s="233"/>
      <c r="AAC175" s="233"/>
      <c r="AAD175" s="233"/>
      <c r="AAE175" s="233"/>
      <c r="AAF175" s="233"/>
      <c r="AAG175" s="233"/>
      <c r="AAH175" s="233"/>
      <c r="AAI175" s="233"/>
      <c r="AAJ175" s="233"/>
      <c r="AAK175" s="233"/>
      <c r="AAL175" s="233"/>
      <c r="AAM175" s="233"/>
      <c r="AAN175" s="233"/>
      <c r="AAO175" s="233"/>
      <c r="AAP175" s="233"/>
      <c r="AAQ175" s="233"/>
      <c r="AAR175" s="233"/>
      <c r="AAS175" s="233"/>
      <c r="AAT175" s="233"/>
      <c r="AAU175" s="233"/>
      <c r="AAV175" s="233"/>
      <c r="AAW175" s="233"/>
      <c r="AAX175" s="233"/>
      <c r="AAY175" s="233"/>
      <c r="AAZ175" s="233"/>
      <c r="ABA175" s="233"/>
      <c r="ABB175" s="233"/>
      <c r="ABC175" s="233"/>
      <c r="ABD175" s="233"/>
      <c r="ABE175" s="233"/>
      <c r="ABF175" s="233"/>
      <c r="ABG175" s="233"/>
      <c r="ABH175" s="233"/>
      <c r="ABI175" s="233"/>
      <c r="ABJ175" s="233"/>
      <c r="ABK175" s="233"/>
      <c r="ABL175" s="233"/>
      <c r="ABM175" s="233"/>
      <c r="ABN175" s="233"/>
      <c r="ABO175" s="233"/>
      <c r="ABP175" s="233"/>
      <c r="ABQ175" s="233"/>
      <c r="ABR175" s="233"/>
      <c r="ABS175" s="233"/>
      <c r="ABT175" s="233"/>
      <c r="ABU175" s="233"/>
      <c r="ABV175" s="233"/>
      <c r="ABW175" s="233"/>
      <c r="ABX175" s="233"/>
      <c r="ABY175" s="233"/>
      <c r="ABZ175" s="233"/>
      <c r="ACA175" s="233"/>
      <c r="ACB175" s="233"/>
      <c r="ACC175" s="233"/>
      <c r="ACD175" s="233"/>
      <c r="ACE175" s="233"/>
      <c r="ACF175" s="233"/>
      <c r="ACG175" s="233"/>
      <c r="ACH175" s="233"/>
      <c r="ACI175" s="233"/>
      <c r="ACJ175" s="233"/>
      <c r="ACK175" s="233"/>
      <c r="ACL175" s="233"/>
      <c r="ACM175" s="233"/>
      <c r="ACN175" s="233"/>
      <c r="ACO175" s="233"/>
      <c r="ACP175" s="233"/>
      <c r="ACQ175" s="233"/>
      <c r="ACR175" s="233"/>
      <c r="ACS175" s="233"/>
      <c r="ACT175" s="233"/>
      <c r="ACU175" s="233"/>
      <c r="ACV175" s="233"/>
      <c r="ACW175" s="233"/>
      <c r="ACX175" s="233"/>
      <c r="ACY175" s="233"/>
      <c r="ACZ175" s="233"/>
      <c r="ADA175" s="233"/>
      <c r="ADB175" s="233"/>
      <c r="ADC175" s="233"/>
      <c r="ADD175" s="233"/>
      <c r="ADE175" s="233"/>
      <c r="ADF175" s="233"/>
      <c r="ADG175" s="233"/>
      <c r="ADH175" s="233"/>
      <c r="ADI175" s="233"/>
      <c r="ADJ175" s="233"/>
      <c r="ADK175" s="233"/>
      <c r="ADL175" s="233"/>
      <c r="ADM175" s="233"/>
      <c r="ADN175" s="233"/>
      <c r="ADO175" s="233"/>
      <c r="ADP175" s="233"/>
      <c r="ADQ175" s="233"/>
      <c r="ADR175" s="233"/>
      <c r="ADS175" s="233"/>
      <c r="ADT175" s="233"/>
      <c r="ADU175" s="233"/>
      <c r="ADV175" s="233"/>
      <c r="ADW175" s="233"/>
      <c r="ADX175" s="233"/>
      <c r="ADY175" s="233"/>
      <c r="ADZ175" s="233"/>
      <c r="AEA175" s="233"/>
      <c r="AEB175" s="233"/>
      <c r="AEC175" s="233"/>
      <c r="AED175" s="233"/>
      <c r="AEE175" s="233"/>
      <c r="AEF175" s="233"/>
      <c r="AEG175" s="233"/>
      <c r="AEH175" s="233"/>
      <c r="AEI175" s="233"/>
      <c r="AEJ175" s="233"/>
      <c r="AEK175" s="233"/>
      <c r="AEL175" s="233"/>
      <c r="AEM175" s="233"/>
      <c r="AEN175" s="233"/>
      <c r="AEO175" s="233"/>
      <c r="AEP175" s="233"/>
      <c r="AEQ175" s="233"/>
      <c r="AER175" s="233"/>
      <c r="AES175" s="233"/>
      <c r="AET175" s="233"/>
      <c r="AEU175" s="233"/>
      <c r="AEV175" s="233"/>
      <c r="AEW175" s="233"/>
      <c r="AEX175" s="233"/>
      <c r="AEY175" s="233"/>
      <c r="AEZ175" s="233"/>
      <c r="AFA175" s="233"/>
      <c r="AFB175" s="233"/>
      <c r="AFC175" s="233"/>
      <c r="AFD175" s="233"/>
      <c r="AFE175" s="233"/>
      <c r="AFF175" s="233"/>
      <c r="AFG175" s="233"/>
      <c r="AFH175" s="233"/>
      <c r="AFI175" s="233"/>
      <c r="AFJ175" s="233"/>
      <c r="AFK175" s="233"/>
      <c r="AFL175" s="233"/>
      <c r="AFM175" s="233"/>
      <c r="AFN175" s="233"/>
      <c r="AFO175" s="233"/>
      <c r="AFP175" s="233"/>
      <c r="AFQ175" s="233"/>
      <c r="AFR175" s="233"/>
      <c r="AFS175" s="233"/>
      <c r="AFT175" s="233"/>
      <c r="AFU175" s="233"/>
      <c r="AFV175" s="233"/>
      <c r="AFW175" s="233"/>
      <c r="AFX175" s="233"/>
      <c r="AFY175" s="233"/>
      <c r="AFZ175" s="233"/>
      <c r="AGA175" s="233"/>
      <c r="AGB175" s="233"/>
      <c r="AGC175" s="233"/>
      <c r="AGD175" s="233"/>
      <c r="AGE175" s="233"/>
      <c r="AGF175" s="233"/>
      <c r="AGG175" s="233"/>
      <c r="AGH175" s="233"/>
      <c r="AGI175" s="233"/>
      <c r="AGJ175" s="233"/>
      <c r="AGK175" s="233"/>
      <c r="AGL175" s="233"/>
      <c r="AGM175" s="233"/>
      <c r="AGN175" s="233"/>
      <c r="AGO175" s="233"/>
      <c r="AGP175" s="233"/>
      <c r="AGQ175" s="233"/>
      <c r="AGR175" s="233"/>
      <c r="AGS175" s="233"/>
      <c r="AGT175" s="233"/>
      <c r="AGU175" s="233"/>
      <c r="AGV175" s="233"/>
      <c r="AGW175" s="233"/>
      <c r="AGX175" s="233"/>
      <c r="AGY175" s="233"/>
      <c r="AGZ175" s="233"/>
      <c r="AHA175" s="233"/>
      <c r="AHB175" s="233"/>
      <c r="AHC175" s="233"/>
      <c r="AHD175" s="233"/>
      <c r="AHE175" s="233"/>
      <c r="AHF175" s="233"/>
      <c r="AHG175" s="233"/>
      <c r="AHH175" s="233"/>
      <c r="AHI175" s="233"/>
      <c r="AHJ175" s="233"/>
      <c r="AHK175" s="233"/>
      <c r="AHL175" s="233"/>
      <c r="AHM175" s="233"/>
      <c r="AHN175" s="233"/>
      <c r="AHO175" s="233"/>
      <c r="AHP175" s="233"/>
      <c r="AHQ175" s="233"/>
      <c r="AHR175" s="233"/>
      <c r="AHS175" s="233"/>
      <c r="AHT175" s="233"/>
      <c r="AHU175" s="233"/>
      <c r="AHV175" s="233"/>
      <c r="AHW175" s="233"/>
      <c r="AHX175" s="233"/>
      <c r="AHY175" s="233"/>
      <c r="AHZ175" s="233"/>
      <c r="AIA175" s="233"/>
      <c r="AIB175" s="233"/>
      <c r="AIC175" s="233"/>
      <c r="AID175" s="233"/>
      <c r="AIE175" s="233"/>
      <c r="AIF175" s="233"/>
      <c r="AIG175" s="233"/>
      <c r="AIH175" s="233"/>
      <c r="AII175" s="233"/>
      <c r="AIJ175" s="233"/>
      <c r="AIK175" s="233"/>
      <c r="AIL175" s="233"/>
      <c r="AIM175" s="233"/>
      <c r="AIN175" s="233"/>
      <c r="AIO175" s="233"/>
      <c r="AIP175" s="233"/>
      <c r="AIQ175" s="233"/>
      <c r="AIR175" s="233"/>
      <c r="AIS175" s="233"/>
      <c r="AIT175" s="233"/>
      <c r="AIU175" s="233"/>
      <c r="AIV175" s="233"/>
      <c r="AIW175" s="233"/>
      <c r="AIX175" s="233"/>
      <c r="AIY175" s="233"/>
      <c r="AIZ175" s="233"/>
      <c r="AJA175" s="233"/>
      <c r="AJB175" s="233"/>
      <c r="AJC175" s="233"/>
      <c r="AJD175" s="233"/>
      <c r="AJE175" s="233"/>
      <c r="AJF175" s="233"/>
      <c r="AJG175" s="233"/>
      <c r="AJH175" s="233"/>
      <c r="AJI175" s="233"/>
      <c r="AJJ175" s="233"/>
      <c r="AJK175" s="233"/>
      <c r="AJL175" s="233"/>
      <c r="AJM175" s="233"/>
      <c r="AJN175" s="233"/>
      <c r="AJO175" s="233"/>
      <c r="AJP175" s="233"/>
      <c r="AJQ175" s="233"/>
      <c r="AJR175" s="233"/>
      <c r="AJS175" s="233"/>
      <c r="AJT175" s="233"/>
      <c r="AJU175" s="233"/>
      <c r="AJV175" s="233"/>
      <c r="AJW175" s="233"/>
      <c r="AJX175" s="233"/>
      <c r="AJY175" s="233"/>
      <c r="AJZ175" s="233"/>
      <c r="AKA175" s="233"/>
      <c r="AKB175" s="233"/>
      <c r="AKC175" s="233"/>
      <c r="AKD175" s="233"/>
      <c r="AKE175" s="233"/>
      <c r="AKF175" s="233"/>
      <c r="AKG175" s="233"/>
      <c r="AKH175" s="233"/>
      <c r="AKI175" s="233"/>
      <c r="AKJ175" s="233"/>
      <c r="AKK175" s="233"/>
      <c r="AKL175" s="233"/>
      <c r="AKM175" s="233"/>
      <c r="AKN175" s="233"/>
      <c r="AKO175" s="233"/>
      <c r="AKP175" s="233"/>
      <c r="AKQ175" s="233"/>
      <c r="AKR175" s="233"/>
      <c r="AKS175" s="233"/>
      <c r="AKT175" s="233"/>
      <c r="AKU175" s="233"/>
      <c r="AKV175" s="233"/>
      <c r="AKW175" s="233"/>
      <c r="AKX175" s="233"/>
      <c r="AKY175" s="233"/>
      <c r="AKZ175" s="233"/>
      <c r="ALA175" s="233"/>
      <c r="ALB175" s="233"/>
      <c r="ALC175" s="233"/>
      <c r="ALD175" s="233"/>
      <c r="ALE175" s="233"/>
      <c r="ALF175" s="233"/>
      <c r="ALG175" s="233"/>
      <c r="ALH175" s="233"/>
      <c r="ALI175" s="233"/>
      <c r="ALJ175" s="233"/>
      <c r="ALK175" s="233"/>
      <c r="ALL175" s="233"/>
      <c r="ALM175" s="233"/>
      <c r="ALN175" s="233"/>
      <c r="ALO175" s="233"/>
      <c r="ALP175" s="233"/>
      <c r="ALQ175" s="233"/>
      <c r="ALR175" s="233"/>
      <c r="ALS175" s="233"/>
    </row>
    <row r="176" spans="1:1007" x14ac:dyDescent="0.2">
      <c r="A176" s="374"/>
      <c r="B176" s="375"/>
      <c r="C176" s="375"/>
      <c r="D176" s="376"/>
      <c r="E176" s="375"/>
      <c r="F176" s="375"/>
      <c r="G176" s="375"/>
      <c r="H176" s="375"/>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c r="AM176" s="233"/>
      <c r="AN176" s="233"/>
      <c r="AO176" s="233"/>
      <c r="AP176" s="233"/>
      <c r="AQ176" s="233"/>
      <c r="AR176" s="233"/>
      <c r="AS176" s="233"/>
      <c r="AT176" s="233"/>
      <c r="AU176" s="233"/>
      <c r="AV176" s="233"/>
      <c r="AW176" s="233"/>
      <c r="AX176" s="233"/>
      <c r="AY176" s="233"/>
      <c r="AZ176" s="233"/>
      <c r="BA176" s="233"/>
      <c r="BB176" s="233"/>
      <c r="BC176" s="233"/>
      <c r="BD176" s="233"/>
      <c r="BE176" s="233"/>
      <c r="BF176" s="233"/>
      <c r="BG176" s="233"/>
      <c r="BH176" s="233"/>
      <c r="BI176" s="233"/>
      <c r="BJ176" s="233"/>
      <c r="BK176" s="233"/>
      <c r="BL176" s="233"/>
      <c r="BM176" s="233"/>
      <c r="BN176" s="233"/>
      <c r="BO176" s="233"/>
      <c r="BP176" s="233"/>
      <c r="BQ176" s="233"/>
      <c r="BR176" s="233"/>
      <c r="BS176" s="233"/>
      <c r="BT176" s="233"/>
      <c r="BU176" s="233"/>
      <c r="BV176" s="233"/>
      <c r="BW176" s="233"/>
      <c r="BX176" s="233"/>
      <c r="BY176" s="233"/>
      <c r="BZ176" s="233"/>
      <c r="CA176" s="233"/>
      <c r="CB176" s="233"/>
      <c r="CC176" s="233"/>
      <c r="CD176" s="233"/>
      <c r="CE176" s="233"/>
      <c r="CF176" s="233"/>
      <c r="CG176" s="233"/>
      <c r="CH176" s="233"/>
      <c r="CI176" s="233"/>
      <c r="CJ176" s="233"/>
      <c r="CK176" s="233"/>
      <c r="CL176" s="233"/>
      <c r="CM176" s="233"/>
      <c r="CN176" s="233"/>
      <c r="CO176" s="233"/>
      <c r="CP176" s="233"/>
      <c r="CQ176" s="233"/>
      <c r="CR176" s="233"/>
      <c r="CS176" s="233"/>
      <c r="CT176" s="233"/>
      <c r="CU176" s="233"/>
      <c r="CV176" s="233"/>
      <c r="CW176" s="233"/>
      <c r="CX176" s="233"/>
      <c r="CY176" s="233"/>
      <c r="CZ176" s="233"/>
      <c r="DA176" s="233"/>
      <c r="DB176" s="233"/>
      <c r="DC176" s="233"/>
      <c r="DD176" s="233"/>
      <c r="DE176" s="233"/>
      <c r="DF176" s="233"/>
      <c r="DG176" s="233"/>
      <c r="DH176" s="233"/>
      <c r="DI176" s="233"/>
      <c r="DJ176" s="233"/>
      <c r="DK176" s="233"/>
      <c r="DL176" s="233"/>
      <c r="DM176" s="233"/>
      <c r="DN176" s="233"/>
      <c r="DO176" s="233"/>
      <c r="DP176" s="233"/>
      <c r="DQ176" s="233"/>
      <c r="DR176" s="233"/>
      <c r="DS176" s="233"/>
      <c r="DT176" s="233"/>
      <c r="DU176" s="233"/>
      <c r="DV176" s="233"/>
      <c r="DW176" s="233"/>
      <c r="DX176" s="233"/>
      <c r="DY176" s="233"/>
      <c r="DZ176" s="233"/>
      <c r="EA176" s="233"/>
      <c r="EB176" s="233"/>
      <c r="EC176" s="233"/>
      <c r="ED176" s="233"/>
      <c r="EE176" s="233"/>
      <c r="EF176" s="233"/>
      <c r="EG176" s="233"/>
      <c r="EH176" s="233"/>
      <c r="EI176" s="233"/>
      <c r="EJ176" s="233"/>
      <c r="EK176" s="233"/>
      <c r="EL176" s="233"/>
      <c r="EM176" s="233"/>
      <c r="EN176" s="233"/>
      <c r="EO176" s="233"/>
      <c r="EP176" s="233"/>
      <c r="EQ176" s="233"/>
      <c r="ER176" s="233"/>
      <c r="ES176" s="233"/>
      <c r="ET176" s="233"/>
      <c r="EU176" s="233"/>
      <c r="EV176" s="233"/>
      <c r="EW176" s="233"/>
      <c r="EX176" s="233"/>
      <c r="EY176" s="233"/>
      <c r="EZ176" s="233"/>
      <c r="FA176" s="233"/>
      <c r="FB176" s="233"/>
      <c r="FC176" s="233"/>
      <c r="FD176" s="233"/>
      <c r="FE176" s="233"/>
      <c r="FF176" s="233"/>
      <c r="FG176" s="233"/>
      <c r="FH176" s="233"/>
      <c r="FI176" s="233"/>
      <c r="FJ176" s="233"/>
      <c r="FK176" s="233"/>
      <c r="FL176" s="233"/>
      <c r="FM176" s="233"/>
      <c r="FN176" s="233"/>
      <c r="FO176" s="233"/>
      <c r="FP176" s="233"/>
      <c r="FQ176" s="233"/>
      <c r="FR176" s="233"/>
      <c r="FS176" s="233"/>
      <c r="FT176" s="233"/>
      <c r="FU176" s="233"/>
      <c r="FV176" s="233"/>
      <c r="FW176" s="233"/>
      <c r="FX176" s="233"/>
      <c r="FY176" s="233"/>
      <c r="FZ176" s="233"/>
      <c r="GA176" s="233"/>
      <c r="GB176" s="233"/>
      <c r="GC176" s="233"/>
      <c r="GD176" s="233"/>
      <c r="GE176" s="233"/>
      <c r="GF176" s="233"/>
      <c r="GG176" s="233"/>
      <c r="GH176" s="233"/>
      <c r="GI176" s="233"/>
      <c r="GJ176" s="233"/>
      <c r="GK176" s="233"/>
      <c r="GL176" s="233"/>
      <c r="GM176" s="233"/>
      <c r="GN176" s="233"/>
      <c r="GO176" s="233"/>
      <c r="GP176" s="233"/>
      <c r="GQ176" s="233"/>
      <c r="GR176" s="233"/>
      <c r="GS176" s="233"/>
      <c r="GT176" s="233"/>
      <c r="GU176" s="233"/>
      <c r="GV176" s="233"/>
      <c r="GW176" s="233"/>
      <c r="GX176" s="233"/>
      <c r="GY176" s="233"/>
      <c r="GZ176" s="233"/>
      <c r="HA176" s="233"/>
      <c r="HB176" s="233"/>
      <c r="HC176" s="233"/>
      <c r="HD176" s="233"/>
      <c r="HE176" s="233"/>
      <c r="HF176" s="233"/>
      <c r="HG176" s="233"/>
      <c r="HH176" s="233"/>
      <c r="HI176" s="233"/>
      <c r="HJ176" s="233"/>
      <c r="HK176" s="233"/>
      <c r="HL176" s="233"/>
      <c r="HM176" s="233"/>
      <c r="HN176" s="233"/>
      <c r="HO176" s="233"/>
      <c r="HP176" s="233"/>
      <c r="HQ176" s="233"/>
      <c r="HR176" s="233"/>
      <c r="HS176" s="233"/>
      <c r="HT176" s="233"/>
      <c r="HU176" s="233"/>
      <c r="HV176" s="233"/>
      <c r="HW176" s="233"/>
      <c r="HX176" s="233"/>
      <c r="HY176" s="233"/>
      <c r="HZ176" s="233"/>
      <c r="IA176" s="233"/>
      <c r="IB176" s="233"/>
      <c r="IC176" s="233"/>
      <c r="ID176" s="233"/>
      <c r="IE176" s="233"/>
      <c r="IF176" s="233"/>
      <c r="IG176" s="233"/>
      <c r="IH176" s="233"/>
      <c r="II176" s="233"/>
      <c r="IJ176" s="233"/>
      <c r="IK176" s="233"/>
      <c r="IL176" s="233"/>
      <c r="IM176" s="233"/>
      <c r="IN176" s="233"/>
      <c r="IO176" s="233"/>
      <c r="IP176" s="233"/>
      <c r="IQ176" s="233"/>
      <c r="IR176" s="233"/>
      <c r="IS176" s="233"/>
      <c r="IT176" s="233"/>
      <c r="IU176" s="233"/>
      <c r="IV176" s="233"/>
      <c r="IW176" s="233"/>
      <c r="IX176" s="233"/>
      <c r="IY176" s="233"/>
      <c r="IZ176" s="233"/>
      <c r="JA176" s="233"/>
      <c r="JB176" s="233"/>
      <c r="JC176" s="233"/>
      <c r="JD176" s="233"/>
      <c r="JE176" s="233"/>
      <c r="JF176" s="233"/>
      <c r="JG176" s="233"/>
      <c r="JH176" s="233"/>
      <c r="JI176" s="233"/>
      <c r="JJ176" s="233"/>
      <c r="JK176" s="233"/>
      <c r="JL176" s="233"/>
      <c r="JM176" s="233"/>
      <c r="JN176" s="233"/>
      <c r="JO176" s="233"/>
      <c r="JP176" s="233"/>
      <c r="JQ176" s="233"/>
      <c r="JR176" s="233"/>
      <c r="JS176" s="233"/>
      <c r="JT176" s="233"/>
      <c r="JU176" s="233"/>
      <c r="JV176" s="233"/>
      <c r="JW176" s="233"/>
      <c r="JX176" s="233"/>
      <c r="JY176" s="233"/>
      <c r="JZ176" s="233"/>
      <c r="KA176" s="233"/>
      <c r="KB176" s="233"/>
      <c r="KC176" s="233"/>
      <c r="KD176" s="233"/>
      <c r="KE176" s="233"/>
      <c r="KF176" s="233"/>
      <c r="KG176" s="233"/>
      <c r="KH176" s="233"/>
      <c r="KI176" s="233"/>
      <c r="KJ176" s="233"/>
      <c r="KK176" s="233"/>
      <c r="KL176" s="233"/>
      <c r="KM176" s="233"/>
      <c r="KN176" s="233"/>
      <c r="KO176" s="233"/>
      <c r="KP176" s="233"/>
      <c r="KQ176" s="233"/>
      <c r="KR176" s="233"/>
      <c r="KS176" s="233"/>
      <c r="KT176" s="233"/>
      <c r="KU176" s="233"/>
      <c r="KV176" s="233"/>
      <c r="KW176" s="233"/>
      <c r="KX176" s="233"/>
      <c r="KY176" s="233"/>
      <c r="KZ176" s="233"/>
      <c r="LA176" s="233"/>
      <c r="LB176" s="233"/>
      <c r="LC176" s="233"/>
      <c r="LD176" s="233"/>
      <c r="LE176" s="233"/>
      <c r="LF176" s="233"/>
      <c r="LG176" s="233"/>
      <c r="LH176" s="233"/>
      <c r="LI176" s="233"/>
      <c r="LJ176" s="233"/>
      <c r="LK176" s="233"/>
      <c r="LL176" s="233"/>
      <c r="LM176" s="233"/>
      <c r="LN176" s="233"/>
      <c r="LO176" s="233"/>
      <c r="LP176" s="233"/>
      <c r="LQ176" s="233"/>
      <c r="LR176" s="233"/>
      <c r="LS176" s="233"/>
      <c r="LT176" s="233"/>
      <c r="LU176" s="233"/>
      <c r="LV176" s="233"/>
      <c r="LW176" s="233"/>
      <c r="LX176" s="233"/>
      <c r="LY176" s="233"/>
      <c r="LZ176" s="233"/>
      <c r="MA176" s="233"/>
      <c r="MB176" s="233"/>
      <c r="MC176" s="233"/>
      <c r="MD176" s="233"/>
      <c r="ME176" s="233"/>
      <c r="MF176" s="233"/>
      <c r="MG176" s="233"/>
      <c r="MH176" s="233"/>
      <c r="MI176" s="233"/>
      <c r="MJ176" s="233"/>
      <c r="MK176" s="233"/>
      <c r="ML176" s="233"/>
      <c r="MM176" s="233"/>
      <c r="MN176" s="233"/>
      <c r="MO176" s="233"/>
      <c r="MP176" s="233"/>
      <c r="MQ176" s="233"/>
      <c r="MR176" s="233"/>
      <c r="MS176" s="233"/>
      <c r="MT176" s="233"/>
      <c r="MU176" s="233"/>
      <c r="MV176" s="233"/>
      <c r="MW176" s="233"/>
      <c r="MX176" s="233"/>
      <c r="MY176" s="233"/>
      <c r="MZ176" s="233"/>
      <c r="NA176" s="233"/>
      <c r="NB176" s="233"/>
      <c r="NC176" s="233"/>
      <c r="ND176" s="233"/>
      <c r="NE176" s="233"/>
      <c r="NF176" s="233"/>
      <c r="NG176" s="233"/>
      <c r="NH176" s="233"/>
      <c r="NI176" s="233"/>
      <c r="NJ176" s="233"/>
      <c r="NK176" s="233"/>
      <c r="NL176" s="233"/>
      <c r="NM176" s="233"/>
      <c r="NN176" s="233"/>
      <c r="NO176" s="233"/>
      <c r="NP176" s="233"/>
      <c r="NQ176" s="233"/>
      <c r="NR176" s="233"/>
      <c r="NS176" s="233"/>
      <c r="NT176" s="233"/>
      <c r="NU176" s="233"/>
      <c r="NV176" s="233"/>
      <c r="NW176" s="233"/>
      <c r="NX176" s="233"/>
      <c r="NY176" s="233"/>
      <c r="NZ176" s="233"/>
      <c r="OA176" s="233"/>
      <c r="OB176" s="233"/>
      <c r="OC176" s="233"/>
      <c r="OD176" s="233"/>
      <c r="OE176" s="233"/>
      <c r="OF176" s="233"/>
      <c r="OG176" s="233"/>
      <c r="OH176" s="233"/>
      <c r="OI176" s="233"/>
      <c r="OJ176" s="233"/>
      <c r="OK176" s="233"/>
      <c r="OL176" s="233"/>
      <c r="OM176" s="233"/>
      <c r="ON176" s="233"/>
      <c r="OO176" s="233"/>
      <c r="OP176" s="233"/>
      <c r="OQ176" s="233"/>
      <c r="OR176" s="233"/>
      <c r="OS176" s="233"/>
      <c r="OT176" s="233"/>
      <c r="OU176" s="233"/>
      <c r="OV176" s="233"/>
      <c r="OW176" s="233"/>
      <c r="OX176" s="233"/>
      <c r="OY176" s="233"/>
      <c r="OZ176" s="233"/>
      <c r="PA176" s="233"/>
      <c r="PB176" s="233"/>
      <c r="PC176" s="233"/>
      <c r="PD176" s="233"/>
      <c r="PE176" s="233"/>
      <c r="PF176" s="233"/>
      <c r="PG176" s="233"/>
      <c r="PH176" s="233"/>
      <c r="PI176" s="233"/>
      <c r="PJ176" s="233"/>
      <c r="PK176" s="233"/>
      <c r="PL176" s="233"/>
      <c r="PM176" s="233"/>
      <c r="PN176" s="233"/>
      <c r="PO176" s="233"/>
      <c r="PP176" s="233"/>
      <c r="PQ176" s="233"/>
      <c r="PR176" s="233"/>
      <c r="PS176" s="233"/>
      <c r="PT176" s="233"/>
      <c r="PU176" s="233"/>
      <c r="PV176" s="233"/>
      <c r="PW176" s="233"/>
      <c r="PX176" s="233"/>
      <c r="PY176" s="233"/>
      <c r="PZ176" s="233"/>
      <c r="QA176" s="233"/>
      <c r="QB176" s="233"/>
      <c r="QC176" s="233"/>
      <c r="QD176" s="233"/>
      <c r="QE176" s="233"/>
      <c r="QF176" s="233"/>
      <c r="QG176" s="233"/>
      <c r="QH176" s="233"/>
      <c r="QI176" s="233"/>
      <c r="QJ176" s="233"/>
      <c r="QK176" s="233"/>
      <c r="QL176" s="233"/>
      <c r="QM176" s="233"/>
      <c r="QN176" s="233"/>
      <c r="QO176" s="233"/>
      <c r="QP176" s="233"/>
      <c r="QQ176" s="233"/>
      <c r="QR176" s="233"/>
      <c r="QS176" s="233"/>
      <c r="QT176" s="233"/>
      <c r="QU176" s="233"/>
      <c r="QV176" s="233"/>
      <c r="QW176" s="233"/>
      <c r="QX176" s="233"/>
      <c r="QY176" s="233"/>
      <c r="QZ176" s="233"/>
      <c r="RA176" s="233"/>
      <c r="RB176" s="233"/>
      <c r="RC176" s="233"/>
      <c r="RD176" s="233"/>
      <c r="RE176" s="233"/>
      <c r="RF176" s="233"/>
      <c r="RG176" s="233"/>
      <c r="RH176" s="233"/>
      <c r="RI176" s="233"/>
      <c r="RJ176" s="233"/>
      <c r="RK176" s="233"/>
      <c r="RL176" s="233"/>
      <c r="RM176" s="233"/>
      <c r="RN176" s="233"/>
      <c r="RO176" s="233"/>
      <c r="RP176" s="233"/>
      <c r="RQ176" s="233"/>
      <c r="RR176" s="233"/>
      <c r="RS176" s="233"/>
      <c r="RT176" s="233"/>
      <c r="RU176" s="233"/>
      <c r="RV176" s="233"/>
      <c r="RW176" s="233"/>
      <c r="RX176" s="233"/>
      <c r="RY176" s="233"/>
      <c r="RZ176" s="233"/>
      <c r="SA176" s="233"/>
      <c r="SB176" s="233"/>
      <c r="SC176" s="233"/>
      <c r="SD176" s="233"/>
      <c r="SE176" s="233"/>
      <c r="SF176" s="233"/>
      <c r="SG176" s="233"/>
      <c r="SH176" s="233"/>
      <c r="SI176" s="233"/>
      <c r="SJ176" s="233"/>
      <c r="SK176" s="233"/>
      <c r="SL176" s="233"/>
      <c r="SM176" s="233"/>
      <c r="SN176" s="233"/>
      <c r="SO176" s="233"/>
      <c r="SP176" s="233"/>
      <c r="SQ176" s="233"/>
      <c r="SR176" s="233"/>
      <c r="SS176" s="233"/>
      <c r="ST176" s="233"/>
      <c r="SU176" s="233"/>
      <c r="SV176" s="233"/>
      <c r="SW176" s="233"/>
      <c r="SX176" s="233"/>
      <c r="SY176" s="233"/>
      <c r="SZ176" s="233"/>
      <c r="TA176" s="233"/>
      <c r="TB176" s="233"/>
      <c r="TC176" s="233"/>
      <c r="TD176" s="233"/>
      <c r="TE176" s="233"/>
      <c r="TF176" s="233"/>
      <c r="TG176" s="233"/>
      <c r="TH176" s="233"/>
      <c r="TI176" s="233"/>
      <c r="TJ176" s="233"/>
      <c r="TK176" s="233"/>
      <c r="TL176" s="233"/>
      <c r="TM176" s="233"/>
      <c r="TN176" s="233"/>
      <c r="TO176" s="233"/>
      <c r="TP176" s="233"/>
      <c r="TQ176" s="233"/>
      <c r="TR176" s="233"/>
      <c r="TS176" s="233"/>
      <c r="TT176" s="233"/>
      <c r="TU176" s="233"/>
      <c r="TV176" s="233"/>
      <c r="TW176" s="233"/>
      <c r="TX176" s="233"/>
      <c r="TY176" s="233"/>
      <c r="TZ176" s="233"/>
      <c r="UA176" s="233"/>
      <c r="UB176" s="233"/>
      <c r="UC176" s="233"/>
      <c r="UD176" s="233"/>
      <c r="UE176" s="233"/>
      <c r="UF176" s="233"/>
      <c r="UG176" s="233"/>
      <c r="UH176" s="233"/>
      <c r="UI176" s="233"/>
      <c r="UJ176" s="233"/>
      <c r="UK176" s="233"/>
      <c r="UL176" s="233"/>
      <c r="UM176" s="233"/>
      <c r="UN176" s="233"/>
      <c r="UO176" s="233"/>
      <c r="UP176" s="233"/>
      <c r="UQ176" s="233"/>
      <c r="UR176" s="233"/>
      <c r="US176" s="233"/>
      <c r="UT176" s="233"/>
      <c r="UU176" s="233"/>
      <c r="UV176" s="233"/>
      <c r="UW176" s="233"/>
      <c r="UX176" s="233"/>
      <c r="UY176" s="233"/>
      <c r="UZ176" s="233"/>
      <c r="VA176" s="233"/>
      <c r="VB176" s="233"/>
      <c r="VC176" s="233"/>
      <c r="VD176" s="233"/>
      <c r="VE176" s="233"/>
      <c r="VF176" s="233"/>
      <c r="VG176" s="233"/>
      <c r="VH176" s="233"/>
      <c r="VI176" s="233"/>
      <c r="VJ176" s="233"/>
      <c r="VK176" s="233"/>
      <c r="VL176" s="233"/>
      <c r="VM176" s="233"/>
      <c r="VN176" s="233"/>
      <c r="VO176" s="233"/>
      <c r="VP176" s="233"/>
      <c r="VQ176" s="233"/>
      <c r="VR176" s="233"/>
      <c r="VS176" s="233"/>
      <c r="VT176" s="233"/>
      <c r="VU176" s="233"/>
      <c r="VV176" s="233"/>
      <c r="VW176" s="233"/>
      <c r="VX176" s="233"/>
      <c r="VY176" s="233"/>
      <c r="VZ176" s="233"/>
      <c r="WA176" s="233"/>
      <c r="WB176" s="233"/>
      <c r="WC176" s="233"/>
      <c r="WD176" s="233"/>
      <c r="WE176" s="233"/>
      <c r="WF176" s="233"/>
      <c r="WG176" s="233"/>
      <c r="WH176" s="233"/>
      <c r="WI176" s="233"/>
      <c r="WJ176" s="233"/>
      <c r="WK176" s="233"/>
      <c r="WL176" s="233"/>
      <c r="WM176" s="233"/>
      <c r="WN176" s="233"/>
      <c r="WO176" s="233"/>
      <c r="WP176" s="233"/>
      <c r="WQ176" s="233"/>
      <c r="WR176" s="233"/>
      <c r="WS176" s="233"/>
      <c r="WT176" s="233"/>
      <c r="WU176" s="233"/>
      <c r="WV176" s="233"/>
      <c r="WW176" s="233"/>
      <c r="WX176" s="233"/>
      <c r="WY176" s="233"/>
      <c r="WZ176" s="233"/>
      <c r="XA176" s="233"/>
      <c r="XB176" s="233"/>
      <c r="XC176" s="233"/>
      <c r="XD176" s="233"/>
      <c r="XE176" s="233"/>
      <c r="XF176" s="233"/>
      <c r="XG176" s="233"/>
      <c r="XH176" s="233"/>
      <c r="XI176" s="233"/>
      <c r="XJ176" s="233"/>
      <c r="XK176" s="233"/>
      <c r="XL176" s="233"/>
      <c r="XM176" s="233"/>
      <c r="XN176" s="233"/>
      <c r="XO176" s="233"/>
      <c r="XP176" s="233"/>
      <c r="XQ176" s="233"/>
      <c r="XR176" s="233"/>
      <c r="XS176" s="233"/>
      <c r="XT176" s="233"/>
      <c r="XU176" s="233"/>
      <c r="XV176" s="233"/>
      <c r="XW176" s="233"/>
      <c r="XX176" s="233"/>
      <c r="XY176" s="233"/>
      <c r="XZ176" s="233"/>
      <c r="YA176" s="233"/>
      <c r="YB176" s="233"/>
      <c r="YC176" s="233"/>
      <c r="YD176" s="233"/>
      <c r="YE176" s="233"/>
      <c r="YF176" s="233"/>
      <c r="YG176" s="233"/>
      <c r="YH176" s="233"/>
      <c r="YI176" s="233"/>
      <c r="YJ176" s="233"/>
      <c r="YK176" s="233"/>
      <c r="YL176" s="233"/>
      <c r="YM176" s="233"/>
      <c r="YN176" s="233"/>
      <c r="YO176" s="233"/>
      <c r="YP176" s="233"/>
      <c r="YQ176" s="233"/>
      <c r="YR176" s="233"/>
      <c r="YS176" s="233"/>
      <c r="YT176" s="233"/>
      <c r="YU176" s="233"/>
      <c r="YV176" s="233"/>
      <c r="YW176" s="233"/>
      <c r="YX176" s="233"/>
      <c r="YY176" s="233"/>
      <c r="YZ176" s="233"/>
      <c r="ZA176" s="233"/>
      <c r="ZB176" s="233"/>
      <c r="ZC176" s="233"/>
      <c r="ZD176" s="233"/>
      <c r="ZE176" s="233"/>
      <c r="ZF176" s="233"/>
      <c r="ZG176" s="233"/>
      <c r="ZH176" s="233"/>
      <c r="ZI176" s="233"/>
      <c r="ZJ176" s="233"/>
      <c r="ZK176" s="233"/>
      <c r="ZL176" s="233"/>
      <c r="ZM176" s="233"/>
      <c r="ZN176" s="233"/>
      <c r="ZO176" s="233"/>
      <c r="ZP176" s="233"/>
      <c r="ZQ176" s="233"/>
      <c r="ZR176" s="233"/>
      <c r="ZS176" s="233"/>
      <c r="ZT176" s="233"/>
      <c r="ZU176" s="233"/>
      <c r="ZV176" s="233"/>
      <c r="ZW176" s="233"/>
      <c r="ZX176" s="233"/>
      <c r="ZY176" s="233"/>
      <c r="ZZ176" s="233"/>
      <c r="AAA176" s="233"/>
      <c r="AAB176" s="233"/>
      <c r="AAC176" s="233"/>
      <c r="AAD176" s="233"/>
      <c r="AAE176" s="233"/>
      <c r="AAF176" s="233"/>
      <c r="AAG176" s="233"/>
      <c r="AAH176" s="233"/>
      <c r="AAI176" s="233"/>
      <c r="AAJ176" s="233"/>
      <c r="AAK176" s="233"/>
      <c r="AAL176" s="233"/>
      <c r="AAM176" s="233"/>
      <c r="AAN176" s="233"/>
      <c r="AAO176" s="233"/>
      <c r="AAP176" s="233"/>
      <c r="AAQ176" s="233"/>
      <c r="AAR176" s="233"/>
      <c r="AAS176" s="233"/>
      <c r="AAT176" s="233"/>
      <c r="AAU176" s="233"/>
      <c r="AAV176" s="233"/>
      <c r="AAW176" s="233"/>
      <c r="AAX176" s="233"/>
      <c r="AAY176" s="233"/>
      <c r="AAZ176" s="233"/>
      <c r="ABA176" s="233"/>
      <c r="ABB176" s="233"/>
      <c r="ABC176" s="233"/>
      <c r="ABD176" s="233"/>
      <c r="ABE176" s="233"/>
      <c r="ABF176" s="233"/>
      <c r="ABG176" s="233"/>
      <c r="ABH176" s="233"/>
      <c r="ABI176" s="233"/>
      <c r="ABJ176" s="233"/>
      <c r="ABK176" s="233"/>
      <c r="ABL176" s="233"/>
      <c r="ABM176" s="233"/>
      <c r="ABN176" s="233"/>
      <c r="ABO176" s="233"/>
      <c r="ABP176" s="233"/>
      <c r="ABQ176" s="233"/>
      <c r="ABR176" s="233"/>
      <c r="ABS176" s="233"/>
      <c r="ABT176" s="233"/>
      <c r="ABU176" s="233"/>
      <c r="ABV176" s="233"/>
      <c r="ABW176" s="233"/>
      <c r="ABX176" s="233"/>
      <c r="ABY176" s="233"/>
      <c r="ABZ176" s="233"/>
      <c r="ACA176" s="233"/>
      <c r="ACB176" s="233"/>
      <c r="ACC176" s="233"/>
      <c r="ACD176" s="233"/>
      <c r="ACE176" s="233"/>
      <c r="ACF176" s="233"/>
      <c r="ACG176" s="233"/>
      <c r="ACH176" s="233"/>
      <c r="ACI176" s="233"/>
      <c r="ACJ176" s="233"/>
      <c r="ACK176" s="233"/>
      <c r="ACL176" s="233"/>
      <c r="ACM176" s="233"/>
      <c r="ACN176" s="233"/>
      <c r="ACO176" s="233"/>
      <c r="ACP176" s="233"/>
      <c r="ACQ176" s="233"/>
      <c r="ACR176" s="233"/>
      <c r="ACS176" s="233"/>
      <c r="ACT176" s="233"/>
      <c r="ACU176" s="233"/>
      <c r="ACV176" s="233"/>
      <c r="ACW176" s="233"/>
      <c r="ACX176" s="233"/>
      <c r="ACY176" s="233"/>
      <c r="ACZ176" s="233"/>
      <c r="ADA176" s="233"/>
      <c r="ADB176" s="233"/>
      <c r="ADC176" s="233"/>
      <c r="ADD176" s="233"/>
      <c r="ADE176" s="233"/>
      <c r="ADF176" s="233"/>
      <c r="ADG176" s="233"/>
      <c r="ADH176" s="233"/>
      <c r="ADI176" s="233"/>
      <c r="ADJ176" s="233"/>
      <c r="ADK176" s="233"/>
      <c r="ADL176" s="233"/>
      <c r="ADM176" s="233"/>
      <c r="ADN176" s="233"/>
      <c r="ADO176" s="233"/>
      <c r="ADP176" s="233"/>
      <c r="ADQ176" s="233"/>
      <c r="ADR176" s="233"/>
      <c r="ADS176" s="233"/>
      <c r="ADT176" s="233"/>
      <c r="ADU176" s="233"/>
      <c r="ADV176" s="233"/>
      <c r="ADW176" s="233"/>
      <c r="ADX176" s="233"/>
      <c r="ADY176" s="233"/>
      <c r="ADZ176" s="233"/>
      <c r="AEA176" s="233"/>
      <c r="AEB176" s="233"/>
      <c r="AEC176" s="233"/>
      <c r="AED176" s="233"/>
      <c r="AEE176" s="233"/>
      <c r="AEF176" s="233"/>
      <c r="AEG176" s="233"/>
      <c r="AEH176" s="233"/>
      <c r="AEI176" s="233"/>
      <c r="AEJ176" s="233"/>
      <c r="AEK176" s="233"/>
      <c r="AEL176" s="233"/>
      <c r="AEM176" s="233"/>
      <c r="AEN176" s="233"/>
      <c r="AEO176" s="233"/>
      <c r="AEP176" s="233"/>
      <c r="AEQ176" s="233"/>
      <c r="AER176" s="233"/>
      <c r="AES176" s="233"/>
      <c r="AET176" s="233"/>
      <c r="AEU176" s="233"/>
      <c r="AEV176" s="233"/>
      <c r="AEW176" s="233"/>
      <c r="AEX176" s="233"/>
      <c r="AEY176" s="233"/>
      <c r="AEZ176" s="233"/>
      <c r="AFA176" s="233"/>
      <c r="AFB176" s="233"/>
      <c r="AFC176" s="233"/>
      <c r="AFD176" s="233"/>
      <c r="AFE176" s="233"/>
      <c r="AFF176" s="233"/>
      <c r="AFG176" s="233"/>
      <c r="AFH176" s="233"/>
      <c r="AFI176" s="233"/>
      <c r="AFJ176" s="233"/>
      <c r="AFK176" s="233"/>
      <c r="AFL176" s="233"/>
      <c r="AFM176" s="233"/>
      <c r="AFN176" s="233"/>
      <c r="AFO176" s="233"/>
      <c r="AFP176" s="233"/>
      <c r="AFQ176" s="233"/>
      <c r="AFR176" s="233"/>
      <c r="AFS176" s="233"/>
      <c r="AFT176" s="233"/>
      <c r="AFU176" s="233"/>
      <c r="AFV176" s="233"/>
      <c r="AFW176" s="233"/>
      <c r="AFX176" s="233"/>
      <c r="AFY176" s="233"/>
      <c r="AFZ176" s="233"/>
      <c r="AGA176" s="233"/>
      <c r="AGB176" s="233"/>
      <c r="AGC176" s="233"/>
      <c r="AGD176" s="233"/>
      <c r="AGE176" s="233"/>
      <c r="AGF176" s="233"/>
      <c r="AGG176" s="233"/>
      <c r="AGH176" s="233"/>
      <c r="AGI176" s="233"/>
      <c r="AGJ176" s="233"/>
      <c r="AGK176" s="233"/>
      <c r="AGL176" s="233"/>
      <c r="AGM176" s="233"/>
      <c r="AGN176" s="233"/>
      <c r="AGO176" s="233"/>
      <c r="AGP176" s="233"/>
      <c r="AGQ176" s="233"/>
      <c r="AGR176" s="233"/>
      <c r="AGS176" s="233"/>
      <c r="AGT176" s="233"/>
      <c r="AGU176" s="233"/>
      <c r="AGV176" s="233"/>
      <c r="AGW176" s="233"/>
      <c r="AGX176" s="233"/>
      <c r="AGY176" s="233"/>
      <c r="AGZ176" s="233"/>
      <c r="AHA176" s="233"/>
      <c r="AHB176" s="233"/>
      <c r="AHC176" s="233"/>
      <c r="AHD176" s="233"/>
      <c r="AHE176" s="233"/>
      <c r="AHF176" s="233"/>
      <c r="AHG176" s="233"/>
      <c r="AHH176" s="233"/>
      <c r="AHI176" s="233"/>
      <c r="AHJ176" s="233"/>
      <c r="AHK176" s="233"/>
      <c r="AHL176" s="233"/>
      <c r="AHM176" s="233"/>
      <c r="AHN176" s="233"/>
      <c r="AHO176" s="233"/>
      <c r="AHP176" s="233"/>
      <c r="AHQ176" s="233"/>
      <c r="AHR176" s="233"/>
      <c r="AHS176" s="233"/>
      <c r="AHT176" s="233"/>
      <c r="AHU176" s="233"/>
      <c r="AHV176" s="233"/>
      <c r="AHW176" s="233"/>
      <c r="AHX176" s="233"/>
      <c r="AHY176" s="233"/>
      <c r="AHZ176" s="233"/>
      <c r="AIA176" s="233"/>
      <c r="AIB176" s="233"/>
      <c r="AIC176" s="233"/>
      <c r="AID176" s="233"/>
      <c r="AIE176" s="233"/>
      <c r="AIF176" s="233"/>
      <c r="AIG176" s="233"/>
      <c r="AIH176" s="233"/>
      <c r="AII176" s="233"/>
      <c r="AIJ176" s="233"/>
      <c r="AIK176" s="233"/>
      <c r="AIL176" s="233"/>
      <c r="AIM176" s="233"/>
      <c r="AIN176" s="233"/>
      <c r="AIO176" s="233"/>
      <c r="AIP176" s="233"/>
      <c r="AIQ176" s="233"/>
      <c r="AIR176" s="233"/>
      <c r="AIS176" s="233"/>
      <c r="AIT176" s="233"/>
      <c r="AIU176" s="233"/>
      <c r="AIV176" s="233"/>
      <c r="AIW176" s="233"/>
      <c r="AIX176" s="233"/>
      <c r="AIY176" s="233"/>
      <c r="AIZ176" s="233"/>
      <c r="AJA176" s="233"/>
      <c r="AJB176" s="233"/>
      <c r="AJC176" s="233"/>
      <c r="AJD176" s="233"/>
      <c r="AJE176" s="233"/>
      <c r="AJF176" s="233"/>
      <c r="AJG176" s="233"/>
      <c r="AJH176" s="233"/>
      <c r="AJI176" s="233"/>
      <c r="AJJ176" s="233"/>
      <c r="AJK176" s="233"/>
      <c r="AJL176" s="233"/>
      <c r="AJM176" s="233"/>
      <c r="AJN176" s="233"/>
      <c r="AJO176" s="233"/>
      <c r="AJP176" s="233"/>
      <c r="AJQ176" s="233"/>
      <c r="AJR176" s="233"/>
      <c r="AJS176" s="233"/>
      <c r="AJT176" s="233"/>
      <c r="AJU176" s="233"/>
      <c r="AJV176" s="233"/>
      <c r="AJW176" s="233"/>
      <c r="AJX176" s="233"/>
      <c r="AJY176" s="233"/>
      <c r="AJZ176" s="233"/>
      <c r="AKA176" s="233"/>
      <c r="AKB176" s="233"/>
      <c r="AKC176" s="233"/>
      <c r="AKD176" s="233"/>
      <c r="AKE176" s="233"/>
      <c r="AKF176" s="233"/>
      <c r="AKG176" s="233"/>
      <c r="AKH176" s="233"/>
      <c r="AKI176" s="233"/>
      <c r="AKJ176" s="233"/>
      <c r="AKK176" s="233"/>
      <c r="AKL176" s="233"/>
      <c r="AKM176" s="233"/>
      <c r="AKN176" s="233"/>
      <c r="AKO176" s="233"/>
      <c r="AKP176" s="233"/>
      <c r="AKQ176" s="233"/>
      <c r="AKR176" s="233"/>
      <c r="AKS176" s="233"/>
      <c r="AKT176" s="233"/>
      <c r="AKU176" s="233"/>
      <c r="AKV176" s="233"/>
      <c r="AKW176" s="233"/>
      <c r="AKX176" s="233"/>
      <c r="AKY176" s="233"/>
      <c r="AKZ176" s="233"/>
      <c r="ALA176" s="233"/>
      <c r="ALB176" s="233"/>
      <c r="ALC176" s="233"/>
      <c r="ALD176" s="233"/>
      <c r="ALE176" s="233"/>
      <c r="ALF176" s="233"/>
      <c r="ALG176" s="233"/>
      <c r="ALH176" s="233"/>
      <c r="ALI176" s="233"/>
      <c r="ALJ176" s="233"/>
      <c r="ALK176" s="233"/>
      <c r="ALL176" s="233"/>
      <c r="ALM176" s="233"/>
      <c r="ALN176" s="233"/>
      <c r="ALO176" s="233"/>
      <c r="ALP176" s="233"/>
      <c r="ALQ176" s="233"/>
      <c r="ALR176" s="233"/>
      <c r="ALS176" s="233"/>
    </row>
    <row r="178" spans="1:1007" ht="16.5" thickBot="1" x14ac:dyDescent="0.3">
      <c r="A178" s="1017" t="s">
        <v>226</v>
      </c>
      <c r="B178" s="1017"/>
      <c r="C178" s="1017"/>
      <c r="D178" s="1017"/>
      <c r="E178" s="1017"/>
      <c r="F178" s="1017"/>
      <c r="G178" s="1017"/>
      <c r="H178" s="183"/>
    </row>
    <row r="179" spans="1:1007" ht="30" customHeight="1" thickTop="1" x14ac:dyDescent="0.2">
      <c r="A179" s="436" t="s">
        <v>142</v>
      </c>
      <c r="B179" s="996" t="s">
        <v>227</v>
      </c>
      <c r="C179" s="996"/>
      <c r="D179" s="996"/>
      <c r="E179" s="996"/>
      <c r="F179" s="996"/>
      <c r="G179" s="996"/>
      <c r="H179" s="437"/>
    </row>
    <row r="180" spans="1:1007" ht="29.1" customHeight="1" x14ac:dyDescent="0.2">
      <c r="A180" s="436" t="s">
        <v>141</v>
      </c>
      <c r="B180" s="996" t="s">
        <v>280</v>
      </c>
      <c r="C180" s="996"/>
      <c r="D180" s="996"/>
      <c r="E180" s="996"/>
      <c r="F180" s="996"/>
      <c r="G180" s="996"/>
      <c r="H180" s="437"/>
    </row>
    <row r="181" spans="1:1007" ht="14.1" customHeight="1" x14ac:dyDescent="0.2">
      <c r="A181" s="436" t="s">
        <v>140</v>
      </c>
      <c r="B181" s="996" t="s">
        <v>212</v>
      </c>
      <c r="C181" s="996"/>
      <c r="D181" s="996"/>
      <c r="E181" s="996"/>
      <c r="F181" s="996"/>
      <c r="G181" s="996"/>
      <c r="H181" s="437"/>
    </row>
    <row r="182" spans="1:1007" ht="15" customHeight="1" x14ac:dyDescent="0.2">
      <c r="A182" s="436"/>
      <c r="B182" s="996" t="s">
        <v>171</v>
      </c>
      <c r="C182" s="996"/>
      <c r="D182" s="996"/>
      <c r="E182" s="996"/>
      <c r="F182" s="996"/>
      <c r="G182" s="996"/>
      <c r="H182" s="437"/>
    </row>
    <row r="183" spans="1:1007" ht="30" customHeight="1" x14ac:dyDescent="0.2">
      <c r="A183" s="436"/>
      <c r="B183" s="996" t="s">
        <v>211</v>
      </c>
      <c r="C183" s="996"/>
      <c r="D183" s="996"/>
      <c r="E183" s="996"/>
      <c r="F183" s="996"/>
      <c r="G183" s="996"/>
      <c r="H183" s="437"/>
    </row>
    <row r="184" spans="1:1007" ht="29.1" customHeight="1" x14ac:dyDescent="0.2">
      <c r="A184" s="436" t="s">
        <v>143</v>
      </c>
      <c r="B184" s="996" t="s">
        <v>314</v>
      </c>
      <c r="C184" s="996"/>
      <c r="D184" s="996"/>
      <c r="E184" s="996"/>
      <c r="F184" s="996"/>
      <c r="G184" s="996"/>
      <c r="H184" s="437"/>
    </row>
    <row r="185" spans="1:1007" ht="30" customHeight="1" x14ac:dyDescent="0.2">
      <c r="A185" s="436"/>
      <c r="B185" s="1018" t="s">
        <v>156</v>
      </c>
      <c r="C185" s="1018"/>
      <c r="D185" s="1018"/>
      <c r="E185" s="1018"/>
      <c r="F185" s="1018"/>
      <c r="G185" s="1018"/>
      <c r="H185" s="437"/>
    </row>
    <row r="186" spans="1:1007" ht="42.95" customHeight="1" x14ac:dyDescent="0.2">
      <c r="A186" s="436"/>
      <c r="B186" s="996" t="s">
        <v>228</v>
      </c>
      <c r="C186" s="996"/>
      <c r="D186" s="996"/>
      <c r="E186" s="996"/>
      <c r="F186" s="996"/>
      <c r="G186" s="996"/>
      <c r="H186" s="437"/>
    </row>
    <row r="187" spans="1:1007" ht="18.95" customHeight="1" x14ac:dyDescent="0.2">
      <c r="A187" s="436"/>
      <c r="B187" s="996" t="s">
        <v>157</v>
      </c>
      <c r="C187" s="996"/>
      <c r="D187" s="996"/>
      <c r="E187" s="996"/>
      <c r="F187" s="996"/>
      <c r="G187" s="996"/>
      <c r="H187" s="437"/>
    </row>
    <row r="188" spans="1:1007" ht="15.95" customHeight="1" x14ac:dyDescent="0.2">
      <c r="A188" s="436" t="s">
        <v>144</v>
      </c>
      <c r="B188" s="996" t="s">
        <v>154</v>
      </c>
      <c r="C188" s="996"/>
      <c r="D188" s="996"/>
      <c r="E188" s="996"/>
      <c r="F188" s="996"/>
      <c r="G188" s="996"/>
      <c r="H188" s="437"/>
    </row>
    <row r="189" spans="1:1007" ht="20.100000000000001" customHeight="1" x14ac:dyDescent="0.2">
      <c r="A189" s="436"/>
      <c r="B189" s="996" t="s">
        <v>155</v>
      </c>
      <c r="C189" s="996"/>
      <c r="D189" s="996"/>
      <c r="E189" s="996"/>
      <c r="F189" s="996"/>
      <c r="G189" s="996"/>
      <c r="H189" s="437"/>
    </row>
    <row r="190" spans="1:1007" ht="20.100000000000001" customHeight="1" x14ac:dyDescent="0.2">
      <c r="A190" s="436" t="s">
        <v>164</v>
      </c>
      <c r="B190" s="996" t="s">
        <v>158</v>
      </c>
      <c r="C190" s="996"/>
      <c r="D190" s="996"/>
      <c r="E190" s="996"/>
      <c r="F190" s="996"/>
      <c r="G190" s="996"/>
      <c r="H190" s="437"/>
    </row>
    <row r="191" spans="1:1007" ht="33" customHeight="1" thickBot="1" x14ac:dyDescent="0.25">
      <c r="A191" s="436" t="s">
        <v>165</v>
      </c>
      <c r="B191" s="1002" t="s">
        <v>313</v>
      </c>
      <c r="C191" s="1002"/>
      <c r="D191" s="1002"/>
      <c r="E191" s="1002"/>
      <c r="F191" s="1002"/>
      <c r="G191" s="1002"/>
      <c r="H191" s="437"/>
    </row>
    <row r="192" spans="1:1007" ht="16.5" thickBot="1" x14ac:dyDescent="0.25">
      <c r="A192" s="374"/>
      <c r="B192" s="770" t="s">
        <v>42</v>
      </c>
      <c r="C192" s="375"/>
      <c r="D192" s="376"/>
      <c r="E192" s="375"/>
      <c r="F192" s="375"/>
      <c r="G192" s="375"/>
      <c r="H192" s="375"/>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c r="AM192" s="233"/>
      <c r="AN192" s="233"/>
      <c r="AO192" s="233"/>
      <c r="AP192" s="233"/>
      <c r="AQ192" s="233"/>
      <c r="AR192" s="233"/>
      <c r="AS192" s="233"/>
      <c r="AT192" s="233"/>
      <c r="AU192" s="233"/>
      <c r="AV192" s="233"/>
      <c r="AW192" s="233"/>
      <c r="AX192" s="233"/>
      <c r="AY192" s="233"/>
      <c r="AZ192" s="233"/>
      <c r="BA192" s="233"/>
      <c r="BB192" s="233"/>
      <c r="BC192" s="233"/>
      <c r="BD192" s="233"/>
      <c r="BE192" s="233"/>
      <c r="BF192" s="233"/>
      <c r="BG192" s="233"/>
      <c r="BH192" s="233"/>
      <c r="BI192" s="233"/>
      <c r="BJ192" s="233"/>
      <c r="BK192" s="233"/>
      <c r="BL192" s="233"/>
      <c r="BM192" s="233"/>
      <c r="BN192" s="233"/>
      <c r="BO192" s="233"/>
      <c r="BP192" s="233"/>
      <c r="BQ192" s="233"/>
      <c r="BR192" s="233"/>
      <c r="BS192" s="233"/>
      <c r="BT192" s="233"/>
      <c r="BU192" s="233"/>
      <c r="BV192" s="233"/>
      <c r="BW192" s="233"/>
      <c r="BX192" s="233"/>
      <c r="BY192" s="233"/>
      <c r="BZ192" s="233"/>
      <c r="CA192" s="233"/>
      <c r="CB192" s="233"/>
      <c r="CC192" s="233"/>
      <c r="CD192" s="233"/>
      <c r="CE192" s="233"/>
      <c r="CF192" s="233"/>
      <c r="CG192" s="233"/>
      <c r="CH192" s="233"/>
      <c r="CI192" s="233"/>
      <c r="CJ192" s="233"/>
      <c r="CK192" s="233"/>
      <c r="CL192" s="233"/>
      <c r="CM192" s="233"/>
      <c r="CN192" s="233"/>
      <c r="CO192" s="233"/>
      <c r="CP192" s="233"/>
      <c r="CQ192" s="233"/>
      <c r="CR192" s="233"/>
      <c r="CS192" s="233"/>
      <c r="CT192" s="233"/>
      <c r="CU192" s="233"/>
      <c r="CV192" s="233"/>
      <c r="CW192" s="233"/>
      <c r="CX192" s="233"/>
      <c r="CY192" s="233"/>
      <c r="CZ192" s="233"/>
      <c r="DA192" s="233"/>
      <c r="DB192" s="233"/>
      <c r="DC192" s="233"/>
      <c r="DD192" s="233"/>
      <c r="DE192" s="233"/>
      <c r="DF192" s="233"/>
      <c r="DG192" s="233"/>
      <c r="DH192" s="233"/>
      <c r="DI192" s="233"/>
      <c r="DJ192" s="233"/>
      <c r="DK192" s="233"/>
      <c r="DL192" s="233"/>
      <c r="DM192" s="233"/>
      <c r="DN192" s="233"/>
      <c r="DO192" s="233"/>
      <c r="DP192" s="233"/>
      <c r="DQ192" s="233"/>
      <c r="DR192" s="233"/>
      <c r="DS192" s="233"/>
      <c r="DT192" s="233"/>
      <c r="DU192" s="233"/>
      <c r="DV192" s="233"/>
      <c r="DW192" s="233"/>
      <c r="DX192" s="233"/>
      <c r="DY192" s="233"/>
      <c r="DZ192" s="233"/>
      <c r="EA192" s="233"/>
      <c r="EB192" s="233"/>
      <c r="EC192" s="233"/>
      <c r="ED192" s="233"/>
      <c r="EE192" s="233"/>
      <c r="EF192" s="233"/>
      <c r="EG192" s="233"/>
      <c r="EH192" s="233"/>
      <c r="EI192" s="233"/>
      <c r="EJ192" s="233"/>
      <c r="EK192" s="233"/>
      <c r="EL192" s="233"/>
      <c r="EM192" s="233"/>
      <c r="EN192" s="233"/>
      <c r="EO192" s="233"/>
      <c r="EP192" s="233"/>
      <c r="EQ192" s="233"/>
      <c r="ER192" s="233"/>
      <c r="ES192" s="233"/>
      <c r="ET192" s="233"/>
      <c r="EU192" s="233"/>
      <c r="EV192" s="233"/>
      <c r="EW192" s="233"/>
      <c r="EX192" s="233"/>
      <c r="EY192" s="233"/>
      <c r="EZ192" s="233"/>
      <c r="FA192" s="233"/>
      <c r="FB192" s="233"/>
      <c r="FC192" s="233"/>
      <c r="FD192" s="233"/>
      <c r="FE192" s="233"/>
      <c r="FF192" s="233"/>
      <c r="FG192" s="233"/>
      <c r="FH192" s="233"/>
      <c r="FI192" s="233"/>
      <c r="FJ192" s="233"/>
      <c r="FK192" s="233"/>
      <c r="FL192" s="233"/>
      <c r="FM192" s="233"/>
      <c r="FN192" s="233"/>
      <c r="FO192" s="233"/>
      <c r="FP192" s="233"/>
      <c r="FQ192" s="233"/>
      <c r="FR192" s="233"/>
      <c r="FS192" s="233"/>
      <c r="FT192" s="233"/>
      <c r="FU192" s="233"/>
      <c r="FV192" s="233"/>
      <c r="FW192" s="233"/>
      <c r="FX192" s="233"/>
      <c r="FY192" s="233"/>
      <c r="FZ192" s="233"/>
      <c r="GA192" s="233"/>
      <c r="GB192" s="233"/>
      <c r="GC192" s="233"/>
      <c r="GD192" s="233"/>
      <c r="GE192" s="233"/>
      <c r="GF192" s="233"/>
      <c r="GG192" s="233"/>
      <c r="GH192" s="233"/>
      <c r="GI192" s="233"/>
      <c r="GJ192" s="233"/>
      <c r="GK192" s="233"/>
      <c r="GL192" s="233"/>
      <c r="GM192" s="233"/>
      <c r="GN192" s="233"/>
      <c r="GO192" s="233"/>
      <c r="GP192" s="233"/>
      <c r="GQ192" s="233"/>
      <c r="GR192" s="233"/>
      <c r="GS192" s="233"/>
      <c r="GT192" s="233"/>
      <c r="GU192" s="233"/>
      <c r="GV192" s="233"/>
      <c r="GW192" s="233"/>
      <c r="GX192" s="233"/>
      <c r="GY192" s="233"/>
      <c r="GZ192" s="233"/>
      <c r="HA192" s="233"/>
      <c r="HB192" s="233"/>
      <c r="HC192" s="233"/>
      <c r="HD192" s="233"/>
      <c r="HE192" s="233"/>
      <c r="HF192" s="233"/>
      <c r="HG192" s="233"/>
      <c r="HH192" s="233"/>
      <c r="HI192" s="233"/>
      <c r="HJ192" s="233"/>
      <c r="HK192" s="233"/>
      <c r="HL192" s="233"/>
      <c r="HM192" s="233"/>
      <c r="HN192" s="233"/>
      <c r="HO192" s="233"/>
      <c r="HP192" s="233"/>
      <c r="HQ192" s="233"/>
      <c r="HR192" s="233"/>
      <c r="HS192" s="233"/>
      <c r="HT192" s="233"/>
      <c r="HU192" s="233"/>
      <c r="HV192" s="233"/>
      <c r="HW192" s="233"/>
      <c r="HX192" s="233"/>
      <c r="HY192" s="233"/>
      <c r="HZ192" s="233"/>
      <c r="IA192" s="233"/>
      <c r="IB192" s="233"/>
      <c r="IC192" s="233"/>
      <c r="ID192" s="233"/>
      <c r="IE192" s="233"/>
      <c r="IF192" s="233"/>
      <c r="IG192" s="233"/>
      <c r="IH192" s="233"/>
      <c r="II192" s="233"/>
      <c r="IJ192" s="233"/>
      <c r="IK192" s="233"/>
      <c r="IL192" s="233"/>
      <c r="IM192" s="233"/>
      <c r="IN192" s="233"/>
      <c r="IO192" s="233"/>
      <c r="IP192" s="233"/>
      <c r="IQ192" s="233"/>
      <c r="IR192" s="233"/>
      <c r="IS192" s="233"/>
      <c r="IT192" s="233"/>
      <c r="IU192" s="233"/>
      <c r="IV192" s="233"/>
      <c r="IW192" s="233"/>
      <c r="IX192" s="233"/>
      <c r="IY192" s="233"/>
      <c r="IZ192" s="233"/>
      <c r="JA192" s="233"/>
      <c r="JB192" s="233"/>
      <c r="JC192" s="233"/>
      <c r="JD192" s="233"/>
      <c r="JE192" s="233"/>
      <c r="JF192" s="233"/>
      <c r="JG192" s="233"/>
      <c r="JH192" s="233"/>
      <c r="JI192" s="233"/>
      <c r="JJ192" s="233"/>
      <c r="JK192" s="233"/>
      <c r="JL192" s="233"/>
      <c r="JM192" s="233"/>
      <c r="JN192" s="233"/>
      <c r="JO192" s="233"/>
      <c r="JP192" s="233"/>
      <c r="JQ192" s="233"/>
      <c r="JR192" s="233"/>
      <c r="JS192" s="233"/>
      <c r="JT192" s="233"/>
      <c r="JU192" s="233"/>
      <c r="JV192" s="233"/>
      <c r="JW192" s="233"/>
      <c r="JX192" s="233"/>
      <c r="JY192" s="233"/>
      <c r="JZ192" s="233"/>
      <c r="KA192" s="233"/>
      <c r="KB192" s="233"/>
      <c r="KC192" s="233"/>
      <c r="KD192" s="233"/>
      <c r="KE192" s="233"/>
      <c r="KF192" s="233"/>
      <c r="KG192" s="233"/>
      <c r="KH192" s="233"/>
      <c r="KI192" s="233"/>
      <c r="KJ192" s="233"/>
      <c r="KK192" s="233"/>
      <c r="KL192" s="233"/>
      <c r="KM192" s="233"/>
      <c r="KN192" s="233"/>
      <c r="KO192" s="233"/>
      <c r="KP192" s="233"/>
      <c r="KQ192" s="233"/>
      <c r="KR192" s="233"/>
      <c r="KS192" s="233"/>
      <c r="KT192" s="233"/>
      <c r="KU192" s="233"/>
      <c r="KV192" s="233"/>
      <c r="KW192" s="233"/>
      <c r="KX192" s="233"/>
      <c r="KY192" s="233"/>
      <c r="KZ192" s="233"/>
      <c r="LA192" s="233"/>
      <c r="LB192" s="233"/>
      <c r="LC192" s="233"/>
      <c r="LD192" s="233"/>
      <c r="LE192" s="233"/>
      <c r="LF192" s="233"/>
      <c r="LG192" s="233"/>
      <c r="LH192" s="233"/>
      <c r="LI192" s="233"/>
      <c r="LJ192" s="233"/>
      <c r="LK192" s="233"/>
      <c r="LL192" s="233"/>
      <c r="LM192" s="233"/>
      <c r="LN192" s="233"/>
      <c r="LO192" s="233"/>
      <c r="LP192" s="233"/>
      <c r="LQ192" s="233"/>
      <c r="LR192" s="233"/>
      <c r="LS192" s="233"/>
      <c r="LT192" s="233"/>
      <c r="LU192" s="233"/>
      <c r="LV192" s="233"/>
      <c r="LW192" s="233"/>
      <c r="LX192" s="233"/>
      <c r="LY192" s="233"/>
      <c r="LZ192" s="233"/>
      <c r="MA192" s="233"/>
      <c r="MB192" s="233"/>
      <c r="MC192" s="233"/>
      <c r="MD192" s="233"/>
      <c r="ME192" s="233"/>
      <c r="MF192" s="233"/>
      <c r="MG192" s="233"/>
      <c r="MH192" s="233"/>
      <c r="MI192" s="233"/>
      <c r="MJ192" s="233"/>
      <c r="MK192" s="233"/>
      <c r="ML192" s="233"/>
      <c r="MM192" s="233"/>
      <c r="MN192" s="233"/>
      <c r="MO192" s="233"/>
      <c r="MP192" s="233"/>
      <c r="MQ192" s="233"/>
      <c r="MR192" s="233"/>
      <c r="MS192" s="233"/>
      <c r="MT192" s="233"/>
      <c r="MU192" s="233"/>
      <c r="MV192" s="233"/>
      <c r="MW192" s="233"/>
      <c r="MX192" s="233"/>
      <c r="MY192" s="233"/>
      <c r="MZ192" s="233"/>
      <c r="NA192" s="233"/>
      <c r="NB192" s="233"/>
      <c r="NC192" s="233"/>
      <c r="ND192" s="233"/>
      <c r="NE192" s="233"/>
      <c r="NF192" s="233"/>
      <c r="NG192" s="233"/>
      <c r="NH192" s="233"/>
      <c r="NI192" s="233"/>
      <c r="NJ192" s="233"/>
      <c r="NK192" s="233"/>
      <c r="NL192" s="233"/>
      <c r="NM192" s="233"/>
      <c r="NN192" s="233"/>
      <c r="NO192" s="233"/>
      <c r="NP192" s="233"/>
      <c r="NQ192" s="233"/>
      <c r="NR192" s="233"/>
      <c r="NS192" s="233"/>
      <c r="NT192" s="233"/>
      <c r="NU192" s="233"/>
      <c r="NV192" s="233"/>
      <c r="NW192" s="233"/>
      <c r="NX192" s="233"/>
      <c r="NY192" s="233"/>
      <c r="NZ192" s="233"/>
      <c r="OA192" s="233"/>
      <c r="OB192" s="233"/>
      <c r="OC192" s="233"/>
      <c r="OD192" s="233"/>
      <c r="OE192" s="233"/>
      <c r="OF192" s="233"/>
      <c r="OG192" s="233"/>
      <c r="OH192" s="233"/>
      <c r="OI192" s="233"/>
      <c r="OJ192" s="233"/>
      <c r="OK192" s="233"/>
      <c r="OL192" s="233"/>
      <c r="OM192" s="233"/>
      <c r="ON192" s="233"/>
      <c r="OO192" s="233"/>
      <c r="OP192" s="233"/>
      <c r="OQ192" s="233"/>
      <c r="OR192" s="233"/>
      <c r="OS192" s="233"/>
      <c r="OT192" s="233"/>
      <c r="OU192" s="233"/>
      <c r="OV192" s="233"/>
      <c r="OW192" s="233"/>
      <c r="OX192" s="233"/>
      <c r="OY192" s="233"/>
      <c r="OZ192" s="233"/>
      <c r="PA192" s="233"/>
      <c r="PB192" s="233"/>
      <c r="PC192" s="233"/>
      <c r="PD192" s="233"/>
      <c r="PE192" s="233"/>
      <c r="PF192" s="233"/>
      <c r="PG192" s="233"/>
      <c r="PH192" s="233"/>
      <c r="PI192" s="233"/>
      <c r="PJ192" s="233"/>
      <c r="PK192" s="233"/>
      <c r="PL192" s="233"/>
      <c r="PM192" s="233"/>
      <c r="PN192" s="233"/>
      <c r="PO192" s="233"/>
      <c r="PP192" s="233"/>
      <c r="PQ192" s="233"/>
      <c r="PR192" s="233"/>
      <c r="PS192" s="233"/>
      <c r="PT192" s="233"/>
      <c r="PU192" s="233"/>
      <c r="PV192" s="233"/>
      <c r="PW192" s="233"/>
      <c r="PX192" s="233"/>
      <c r="PY192" s="233"/>
      <c r="PZ192" s="233"/>
      <c r="QA192" s="233"/>
      <c r="QB192" s="233"/>
      <c r="QC192" s="233"/>
      <c r="QD192" s="233"/>
      <c r="QE192" s="233"/>
      <c r="QF192" s="233"/>
      <c r="QG192" s="233"/>
      <c r="QH192" s="233"/>
      <c r="QI192" s="233"/>
      <c r="QJ192" s="233"/>
      <c r="QK192" s="233"/>
      <c r="QL192" s="233"/>
      <c r="QM192" s="233"/>
      <c r="QN192" s="233"/>
      <c r="QO192" s="233"/>
      <c r="QP192" s="233"/>
      <c r="QQ192" s="233"/>
      <c r="QR192" s="233"/>
      <c r="QS192" s="233"/>
      <c r="QT192" s="233"/>
      <c r="QU192" s="233"/>
      <c r="QV192" s="233"/>
      <c r="QW192" s="233"/>
      <c r="QX192" s="233"/>
      <c r="QY192" s="233"/>
      <c r="QZ192" s="233"/>
      <c r="RA192" s="233"/>
      <c r="RB192" s="233"/>
      <c r="RC192" s="233"/>
      <c r="RD192" s="233"/>
      <c r="RE192" s="233"/>
      <c r="RF192" s="233"/>
      <c r="RG192" s="233"/>
      <c r="RH192" s="233"/>
      <c r="RI192" s="233"/>
      <c r="RJ192" s="233"/>
      <c r="RK192" s="233"/>
      <c r="RL192" s="233"/>
      <c r="RM192" s="233"/>
      <c r="RN192" s="233"/>
      <c r="RO192" s="233"/>
      <c r="RP192" s="233"/>
      <c r="RQ192" s="233"/>
      <c r="RR192" s="233"/>
      <c r="RS192" s="233"/>
      <c r="RT192" s="233"/>
      <c r="RU192" s="233"/>
      <c r="RV192" s="233"/>
      <c r="RW192" s="233"/>
      <c r="RX192" s="233"/>
      <c r="RY192" s="233"/>
      <c r="RZ192" s="233"/>
      <c r="SA192" s="233"/>
      <c r="SB192" s="233"/>
      <c r="SC192" s="233"/>
      <c r="SD192" s="233"/>
      <c r="SE192" s="233"/>
      <c r="SF192" s="233"/>
      <c r="SG192" s="233"/>
      <c r="SH192" s="233"/>
      <c r="SI192" s="233"/>
      <c r="SJ192" s="233"/>
      <c r="SK192" s="233"/>
      <c r="SL192" s="233"/>
      <c r="SM192" s="233"/>
      <c r="SN192" s="233"/>
      <c r="SO192" s="233"/>
      <c r="SP192" s="233"/>
      <c r="SQ192" s="233"/>
      <c r="SR192" s="233"/>
      <c r="SS192" s="233"/>
      <c r="ST192" s="233"/>
      <c r="SU192" s="233"/>
      <c r="SV192" s="233"/>
      <c r="SW192" s="233"/>
      <c r="SX192" s="233"/>
      <c r="SY192" s="233"/>
      <c r="SZ192" s="233"/>
      <c r="TA192" s="233"/>
      <c r="TB192" s="233"/>
      <c r="TC192" s="233"/>
      <c r="TD192" s="233"/>
      <c r="TE192" s="233"/>
      <c r="TF192" s="233"/>
      <c r="TG192" s="233"/>
      <c r="TH192" s="233"/>
      <c r="TI192" s="233"/>
      <c r="TJ192" s="233"/>
      <c r="TK192" s="233"/>
      <c r="TL192" s="233"/>
      <c r="TM192" s="233"/>
      <c r="TN192" s="233"/>
      <c r="TO192" s="233"/>
      <c r="TP192" s="233"/>
      <c r="TQ192" s="233"/>
      <c r="TR192" s="233"/>
      <c r="TS192" s="233"/>
      <c r="TT192" s="233"/>
      <c r="TU192" s="233"/>
      <c r="TV192" s="233"/>
      <c r="TW192" s="233"/>
      <c r="TX192" s="233"/>
      <c r="TY192" s="233"/>
      <c r="TZ192" s="233"/>
      <c r="UA192" s="233"/>
      <c r="UB192" s="233"/>
      <c r="UC192" s="233"/>
      <c r="UD192" s="233"/>
      <c r="UE192" s="233"/>
      <c r="UF192" s="233"/>
      <c r="UG192" s="233"/>
      <c r="UH192" s="233"/>
      <c r="UI192" s="233"/>
      <c r="UJ192" s="233"/>
      <c r="UK192" s="233"/>
      <c r="UL192" s="233"/>
      <c r="UM192" s="233"/>
      <c r="UN192" s="233"/>
      <c r="UO192" s="233"/>
      <c r="UP192" s="233"/>
      <c r="UQ192" s="233"/>
      <c r="UR192" s="233"/>
      <c r="US192" s="233"/>
      <c r="UT192" s="233"/>
      <c r="UU192" s="233"/>
      <c r="UV192" s="233"/>
      <c r="UW192" s="233"/>
      <c r="UX192" s="233"/>
      <c r="UY192" s="233"/>
      <c r="UZ192" s="233"/>
      <c r="VA192" s="233"/>
      <c r="VB192" s="233"/>
      <c r="VC192" s="233"/>
      <c r="VD192" s="233"/>
      <c r="VE192" s="233"/>
      <c r="VF192" s="233"/>
      <c r="VG192" s="233"/>
      <c r="VH192" s="233"/>
      <c r="VI192" s="233"/>
      <c r="VJ192" s="233"/>
      <c r="VK192" s="233"/>
      <c r="VL192" s="233"/>
      <c r="VM192" s="233"/>
      <c r="VN192" s="233"/>
      <c r="VO192" s="233"/>
      <c r="VP192" s="233"/>
      <c r="VQ192" s="233"/>
      <c r="VR192" s="233"/>
      <c r="VS192" s="233"/>
      <c r="VT192" s="233"/>
      <c r="VU192" s="233"/>
      <c r="VV192" s="233"/>
      <c r="VW192" s="233"/>
      <c r="VX192" s="233"/>
      <c r="VY192" s="233"/>
      <c r="VZ192" s="233"/>
      <c r="WA192" s="233"/>
      <c r="WB192" s="233"/>
      <c r="WC192" s="233"/>
      <c r="WD192" s="233"/>
      <c r="WE192" s="233"/>
      <c r="WF192" s="233"/>
      <c r="WG192" s="233"/>
      <c r="WH192" s="233"/>
      <c r="WI192" s="233"/>
      <c r="WJ192" s="233"/>
      <c r="WK192" s="233"/>
      <c r="WL192" s="233"/>
      <c r="WM192" s="233"/>
      <c r="WN192" s="233"/>
      <c r="WO192" s="233"/>
      <c r="WP192" s="233"/>
      <c r="WQ192" s="233"/>
      <c r="WR192" s="233"/>
      <c r="WS192" s="233"/>
      <c r="WT192" s="233"/>
      <c r="WU192" s="233"/>
      <c r="WV192" s="233"/>
      <c r="WW192" s="233"/>
      <c r="WX192" s="233"/>
      <c r="WY192" s="233"/>
      <c r="WZ192" s="233"/>
      <c r="XA192" s="233"/>
      <c r="XB192" s="233"/>
      <c r="XC192" s="233"/>
      <c r="XD192" s="233"/>
      <c r="XE192" s="233"/>
      <c r="XF192" s="233"/>
      <c r="XG192" s="233"/>
      <c r="XH192" s="233"/>
      <c r="XI192" s="233"/>
      <c r="XJ192" s="233"/>
      <c r="XK192" s="233"/>
      <c r="XL192" s="233"/>
      <c r="XM192" s="233"/>
      <c r="XN192" s="233"/>
      <c r="XO192" s="233"/>
      <c r="XP192" s="233"/>
      <c r="XQ192" s="233"/>
      <c r="XR192" s="233"/>
      <c r="XS192" s="233"/>
      <c r="XT192" s="233"/>
      <c r="XU192" s="233"/>
      <c r="XV192" s="233"/>
      <c r="XW192" s="233"/>
      <c r="XX192" s="233"/>
      <c r="XY192" s="233"/>
      <c r="XZ192" s="233"/>
      <c r="YA192" s="233"/>
      <c r="YB192" s="233"/>
      <c r="YC192" s="233"/>
      <c r="YD192" s="233"/>
      <c r="YE192" s="233"/>
      <c r="YF192" s="233"/>
      <c r="YG192" s="233"/>
      <c r="YH192" s="233"/>
      <c r="YI192" s="233"/>
      <c r="YJ192" s="233"/>
      <c r="YK192" s="233"/>
      <c r="YL192" s="233"/>
      <c r="YM192" s="233"/>
      <c r="YN192" s="233"/>
      <c r="YO192" s="233"/>
      <c r="YP192" s="233"/>
      <c r="YQ192" s="233"/>
      <c r="YR192" s="233"/>
      <c r="YS192" s="233"/>
      <c r="YT192" s="233"/>
      <c r="YU192" s="233"/>
      <c r="YV192" s="233"/>
      <c r="YW192" s="233"/>
      <c r="YX192" s="233"/>
      <c r="YY192" s="233"/>
      <c r="YZ192" s="233"/>
      <c r="ZA192" s="233"/>
      <c r="ZB192" s="233"/>
      <c r="ZC192" s="233"/>
      <c r="ZD192" s="233"/>
      <c r="ZE192" s="233"/>
      <c r="ZF192" s="233"/>
      <c r="ZG192" s="233"/>
      <c r="ZH192" s="233"/>
      <c r="ZI192" s="233"/>
      <c r="ZJ192" s="233"/>
      <c r="ZK192" s="233"/>
      <c r="ZL192" s="233"/>
      <c r="ZM192" s="233"/>
      <c r="ZN192" s="233"/>
      <c r="ZO192" s="233"/>
      <c r="ZP192" s="233"/>
      <c r="ZQ192" s="233"/>
      <c r="ZR192" s="233"/>
      <c r="ZS192" s="233"/>
      <c r="ZT192" s="233"/>
      <c r="ZU192" s="233"/>
      <c r="ZV192" s="233"/>
      <c r="ZW192" s="233"/>
      <c r="ZX192" s="233"/>
      <c r="ZY192" s="233"/>
      <c r="ZZ192" s="233"/>
      <c r="AAA192" s="233"/>
      <c r="AAB192" s="233"/>
      <c r="AAC192" s="233"/>
      <c r="AAD192" s="233"/>
      <c r="AAE192" s="233"/>
      <c r="AAF192" s="233"/>
      <c r="AAG192" s="233"/>
      <c r="AAH192" s="233"/>
      <c r="AAI192" s="233"/>
      <c r="AAJ192" s="233"/>
      <c r="AAK192" s="233"/>
      <c r="AAL192" s="233"/>
      <c r="AAM192" s="233"/>
      <c r="AAN192" s="233"/>
      <c r="AAO192" s="233"/>
      <c r="AAP192" s="233"/>
      <c r="AAQ192" s="233"/>
      <c r="AAR192" s="233"/>
      <c r="AAS192" s="233"/>
      <c r="AAT192" s="233"/>
      <c r="AAU192" s="233"/>
      <c r="AAV192" s="233"/>
      <c r="AAW192" s="233"/>
      <c r="AAX192" s="233"/>
      <c r="AAY192" s="233"/>
      <c r="AAZ192" s="233"/>
      <c r="ABA192" s="233"/>
      <c r="ABB192" s="233"/>
      <c r="ABC192" s="233"/>
      <c r="ABD192" s="233"/>
      <c r="ABE192" s="233"/>
      <c r="ABF192" s="233"/>
      <c r="ABG192" s="233"/>
      <c r="ABH192" s="233"/>
      <c r="ABI192" s="233"/>
      <c r="ABJ192" s="233"/>
      <c r="ABK192" s="233"/>
      <c r="ABL192" s="233"/>
      <c r="ABM192" s="233"/>
      <c r="ABN192" s="233"/>
      <c r="ABO192" s="233"/>
      <c r="ABP192" s="233"/>
      <c r="ABQ192" s="233"/>
      <c r="ABR192" s="233"/>
      <c r="ABS192" s="233"/>
      <c r="ABT192" s="233"/>
      <c r="ABU192" s="233"/>
      <c r="ABV192" s="233"/>
      <c r="ABW192" s="233"/>
      <c r="ABX192" s="233"/>
      <c r="ABY192" s="233"/>
      <c r="ABZ192" s="233"/>
      <c r="ACA192" s="233"/>
      <c r="ACB192" s="233"/>
      <c r="ACC192" s="233"/>
      <c r="ACD192" s="233"/>
      <c r="ACE192" s="233"/>
      <c r="ACF192" s="233"/>
      <c r="ACG192" s="233"/>
      <c r="ACH192" s="233"/>
      <c r="ACI192" s="233"/>
      <c r="ACJ192" s="233"/>
      <c r="ACK192" s="233"/>
      <c r="ACL192" s="233"/>
      <c r="ACM192" s="233"/>
      <c r="ACN192" s="233"/>
      <c r="ACO192" s="233"/>
      <c r="ACP192" s="233"/>
      <c r="ACQ192" s="233"/>
      <c r="ACR192" s="233"/>
      <c r="ACS192" s="233"/>
      <c r="ACT192" s="233"/>
      <c r="ACU192" s="233"/>
      <c r="ACV192" s="233"/>
      <c r="ACW192" s="233"/>
      <c r="ACX192" s="233"/>
      <c r="ACY192" s="233"/>
      <c r="ACZ192" s="233"/>
      <c r="ADA192" s="233"/>
      <c r="ADB192" s="233"/>
      <c r="ADC192" s="233"/>
      <c r="ADD192" s="233"/>
      <c r="ADE192" s="233"/>
      <c r="ADF192" s="233"/>
      <c r="ADG192" s="233"/>
      <c r="ADH192" s="233"/>
      <c r="ADI192" s="233"/>
      <c r="ADJ192" s="233"/>
      <c r="ADK192" s="233"/>
      <c r="ADL192" s="233"/>
      <c r="ADM192" s="233"/>
      <c r="ADN192" s="233"/>
      <c r="ADO192" s="233"/>
      <c r="ADP192" s="233"/>
      <c r="ADQ192" s="233"/>
      <c r="ADR192" s="233"/>
      <c r="ADS192" s="233"/>
      <c r="ADT192" s="233"/>
      <c r="ADU192" s="233"/>
      <c r="ADV192" s="233"/>
      <c r="ADW192" s="233"/>
      <c r="ADX192" s="233"/>
      <c r="ADY192" s="233"/>
      <c r="ADZ192" s="233"/>
      <c r="AEA192" s="233"/>
      <c r="AEB192" s="233"/>
      <c r="AEC192" s="233"/>
      <c r="AED192" s="233"/>
      <c r="AEE192" s="233"/>
      <c r="AEF192" s="233"/>
      <c r="AEG192" s="233"/>
      <c r="AEH192" s="233"/>
      <c r="AEI192" s="233"/>
      <c r="AEJ192" s="233"/>
      <c r="AEK192" s="233"/>
      <c r="AEL192" s="233"/>
      <c r="AEM192" s="233"/>
      <c r="AEN192" s="233"/>
      <c r="AEO192" s="233"/>
      <c r="AEP192" s="233"/>
      <c r="AEQ192" s="233"/>
      <c r="AER192" s="233"/>
      <c r="AES192" s="233"/>
      <c r="AET192" s="233"/>
      <c r="AEU192" s="233"/>
      <c r="AEV192" s="233"/>
      <c r="AEW192" s="233"/>
      <c r="AEX192" s="233"/>
      <c r="AEY192" s="233"/>
      <c r="AEZ192" s="233"/>
      <c r="AFA192" s="233"/>
      <c r="AFB192" s="233"/>
      <c r="AFC192" s="233"/>
      <c r="AFD192" s="233"/>
      <c r="AFE192" s="233"/>
      <c r="AFF192" s="233"/>
      <c r="AFG192" s="233"/>
      <c r="AFH192" s="233"/>
      <c r="AFI192" s="233"/>
      <c r="AFJ192" s="233"/>
      <c r="AFK192" s="233"/>
      <c r="AFL192" s="233"/>
      <c r="AFM192" s="233"/>
      <c r="AFN192" s="233"/>
      <c r="AFO192" s="233"/>
      <c r="AFP192" s="233"/>
      <c r="AFQ192" s="233"/>
      <c r="AFR192" s="233"/>
      <c r="AFS192" s="233"/>
      <c r="AFT192" s="233"/>
      <c r="AFU192" s="233"/>
      <c r="AFV192" s="233"/>
      <c r="AFW192" s="233"/>
      <c r="AFX192" s="233"/>
      <c r="AFY192" s="233"/>
      <c r="AFZ192" s="233"/>
      <c r="AGA192" s="233"/>
      <c r="AGB192" s="233"/>
      <c r="AGC192" s="233"/>
      <c r="AGD192" s="233"/>
      <c r="AGE192" s="233"/>
      <c r="AGF192" s="233"/>
      <c r="AGG192" s="233"/>
      <c r="AGH192" s="233"/>
      <c r="AGI192" s="233"/>
      <c r="AGJ192" s="233"/>
      <c r="AGK192" s="233"/>
      <c r="AGL192" s="233"/>
      <c r="AGM192" s="233"/>
      <c r="AGN192" s="233"/>
      <c r="AGO192" s="233"/>
      <c r="AGP192" s="233"/>
      <c r="AGQ192" s="233"/>
      <c r="AGR192" s="233"/>
      <c r="AGS192" s="233"/>
      <c r="AGT192" s="233"/>
      <c r="AGU192" s="233"/>
      <c r="AGV192" s="233"/>
      <c r="AGW192" s="233"/>
      <c r="AGX192" s="233"/>
      <c r="AGY192" s="233"/>
      <c r="AGZ192" s="233"/>
      <c r="AHA192" s="233"/>
      <c r="AHB192" s="233"/>
      <c r="AHC192" s="233"/>
      <c r="AHD192" s="233"/>
      <c r="AHE192" s="233"/>
      <c r="AHF192" s="233"/>
      <c r="AHG192" s="233"/>
      <c r="AHH192" s="233"/>
      <c r="AHI192" s="233"/>
      <c r="AHJ192" s="233"/>
      <c r="AHK192" s="233"/>
      <c r="AHL192" s="233"/>
      <c r="AHM192" s="233"/>
      <c r="AHN192" s="233"/>
      <c r="AHO192" s="233"/>
      <c r="AHP192" s="233"/>
      <c r="AHQ192" s="233"/>
      <c r="AHR192" s="233"/>
      <c r="AHS192" s="233"/>
      <c r="AHT192" s="233"/>
      <c r="AHU192" s="233"/>
      <c r="AHV192" s="233"/>
      <c r="AHW192" s="233"/>
      <c r="AHX192" s="233"/>
      <c r="AHY192" s="233"/>
      <c r="AHZ192" s="233"/>
      <c r="AIA192" s="233"/>
      <c r="AIB192" s="233"/>
      <c r="AIC192" s="233"/>
      <c r="AID192" s="233"/>
      <c r="AIE192" s="233"/>
      <c r="AIF192" s="233"/>
      <c r="AIG192" s="233"/>
      <c r="AIH192" s="233"/>
      <c r="AII192" s="233"/>
      <c r="AIJ192" s="233"/>
      <c r="AIK192" s="233"/>
      <c r="AIL192" s="233"/>
      <c r="AIM192" s="233"/>
      <c r="AIN192" s="233"/>
      <c r="AIO192" s="233"/>
      <c r="AIP192" s="233"/>
      <c r="AIQ192" s="233"/>
      <c r="AIR192" s="233"/>
      <c r="AIS192" s="233"/>
      <c r="AIT192" s="233"/>
      <c r="AIU192" s="233"/>
      <c r="AIV192" s="233"/>
      <c r="AIW192" s="233"/>
      <c r="AIX192" s="233"/>
      <c r="AIY192" s="233"/>
      <c r="AIZ192" s="233"/>
      <c r="AJA192" s="233"/>
      <c r="AJB192" s="233"/>
      <c r="AJC192" s="233"/>
      <c r="AJD192" s="233"/>
      <c r="AJE192" s="233"/>
      <c r="AJF192" s="233"/>
      <c r="AJG192" s="233"/>
      <c r="AJH192" s="233"/>
      <c r="AJI192" s="233"/>
      <c r="AJJ192" s="233"/>
      <c r="AJK192" s="233"/>
      <c r="AJL192" s="233"/>
      <c r="AJM192" s="233"/>
      <c r="AJN192" s="233"/>
      <c r="AJO192" s="233"/>
      <c r="AJP192" s="233"/>
      <c r="AJQ192" s="233"/>
      <c r="AJR192" s="233"/>
      <c r="AJS192" s="233"/>
      <c r="AJT192" s="233"/>
      <c r="AJU192" s="233"/>
      <c r="AJV192" s="233"/>
      <c r="AJW192" s="233"/>
      <c r="AJX192" s="233"/>
      <c r="AJY192" s="233"/>
      <c r="AJZ192" s="233"/>
      <c r="AKA192" s="233"/>
      <c r="AKB192" s="233"/>
      <c r="AKC192" s="233"/>
      <c r="AKD192" s="233"/>
      <c r="AKE192" s="233"/>
      <c r="AKF192" s="233"/>
      <c r="AKG192" s="233"/>
      <c r="AKH192" s="233"/>
      <c r="AKI192" s="233"/>
      <c r="AKJ192" s="233"/>
      <c r="AKK192" s="233"/>
      <c r="AKL192" s="233"/>
      <c r="AKM192" s="233"/>
      <c r="AKN192" s="233"/>
      <c r="AKO192" s="233"/>
      <c r="AKP192" s="233"/>
      <c r="AKQ192" s="233"/>
      <c r="AKR192" s="233"/>
      <c r="AKS192" s="233"/>
      <c r="AKT192" s="233"/>
      <c r="AKU192" s="233"/>
      <c r="AKV192" s="233"/>
      <c r="AKW192" s="233"/>
      <c r="AKX192" s="233"/>
      <c r="AKY192" s="233"/>
      <c r="AKZ192" s="233"/>
      <c r="ALA192" s="233"/>
      <c r="ALB192" s="233"/>
      <c r="ALC192" s="233"/>
      <c r="ALD192" s="233"/>
      <c r="ALE192" s="233"/>
      <c r="ALF192" s="233"/>
      <c r="ALG192" s="233"/>
      <c r="ALH192" s="233"/>
      <c r="ALI192" s="233"/>
      <c r="ALJ192" s="233"/>
      <c r="ALK192" s="233"/>
      <c r="ALL192" s="233"/>
      <c r="ALM192" s="233"/>
      <c r="ALN192" s="233"/>
      <c r="ALO192" s="233"/>
      <c r="ALP192" s="233"/>
      <c r="ALQ192" s="233"/>
      <c r="ALR192" s="233"/>
      <c r="ALS192" s="233"/>
    </row>
    <row r="193" spans="2:1007" x14ac:dyDescent="0.2">
      <c r="B193" s="439"/>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c r="AM193" s="233"/>
      <c r="AN193" s="233"/>
      <c r="AO193" s="233"/>
      <c r="AP193" s="233"/>
      <c r="AQ193" s="233"/>
      <c r="AR193" s="233"/>
      <c r="AS193" s="233"/>
      <c r="AT193" s="233"/>
      <c r="AU193" s="233"/>
      <c r="AV193" s="233"/>
      <c r="AW193" s="233"/>
      <c r="AX193" s="233"/>
      <c r="AY193" s="233"/>
      <c r="AZ193" s="233"/>
      <c r="BA193" s="233"/>
      <c r="BB193" s="233"/>
      <c r="BC193" s="233"/>
      <c r="BD193" s="233"/>
      <c r="BE193" s="233"/>
      <c r="BF193" s="233"/>
      <c r="BG193" s="233"/>
      <c r="BH193" s="233"/>
      <c r="BI193" s="233"/>
      <c r="BJ193" s="233"/>
      <c r="BK193" s="233"/>
      <c r="BL193" s="233"/>
      <c r="BM193" s="233"/>
      <c r="BN193" s="233"/>
      <c r="BO193" s="233"/>
      <c r="BP193" s="233"/>
      <c r="BQ193" s="233"/>
      <c r="BR193" s="233"/>
      <c r="BS193" s="233"/>
      <c r="BT193" s="233"/>
      <c r="BU193" s="233"/>
      <c r="BV193" s="233"/>
      <c r="BW193" s="233"/>
      <c r="BX193" s="233"/>
      <c r="BY193" s="233"/>
      <c r="BZ193" s="233"/>
      <c r="CA193" s="233"/>
      <c r="CB193" s="233"/>
      <c r="CC193" s="233"/>
      <c r="CD193" s="233"/>
      <c r="CE193" s="233"/>
      <c r="CF193" s="233"/>
      <c r="CG193" s="233"/>
      <c r="CH193" s="233"/>
      <c r="CI193" s="233"/>
      <c r="CJ193" s="233"/>
      <c r="CK193" s="233"/>
      <c r="CL193" s="233"/>
      <c r="CM193" s="233"/>
      <c r="CN193" s="233"/>
      <c r="CO193" s="233"/>
      <c r="CP193" s="233"/>
      <c r="CQ193" s="233"/>
      <c r="CR193" s="233"/>
      <c r="CS193" s="233"/>
      <c r="CT193" s="233"/>
      <c r="CU193" s="233"/>
      <c r="CV193" s="233"/>
      <c r="CW193" s="233"/>
      <c r="CX193" s="233"/>
      <c r="CY193" s="233"/>
      <c r="CZ193" s="233"/>
      <c r="DA193" s="233"/>
      <c r="DB193" s="233"/>
      <c r="DC193" s="233"/>
      <c r="DD193" s="233"/>
      <c r="DE193" s="233"/>
      <c r="DF193" s="233"/>
      <c r="DG193" s="233"/>
      <c r="DH193" s="233"/>
      <c r="DI193" s="233"/>
      <c r="DJ193" s="233"/>
      <c r="DK193" s="233"/>
      <c r="DL193" s="233"/>
      <c r="DM193" s="233"/>
      <c r="DN193" s="233"/>
      <c r="DO193" s="233"/>
      <c r="DP193" s="233"/>
      <c r="DQ193" s="233"/>
      <c r="DR193" s="233"/>
      <c r="DS193" s="233"/>
      <c r="DT193" s="233"/>
      <c r="DU193" s="233"/>
      <c r="DV193" s="233"/>
      <c r="DW193" s="233"/>
      <c r="DX193" s="233"/>
      <c r="DY193" s="233"/>
      <c r="DZ193" s="233"/>
      <c r="EA193" s="233"/>
      <c r="EB193" s="233"/>
      <c r="EC193" s="233"/>
      <c r="ED193" s="233"/>
      <c r="EE193" s="233"/>
      <c r="EF193" s="233"/>
      <c r="EG193" s="233"/>
      <c r="EH193" s="233"/>
      <c r="EI193" s="233"/>
      <c r="EJ193" s="233"/>
      <c r="EK193" s="233"/>
      <c r="EL193" s="233"/>
      <c r="EM193" s="233"/>
      <c r="EN193" s="233"/>
      <c r="EO193" s="233"/>
      <c r="EP193" s="233"/>
      <c r="EQ193" s="233"/>
      <c r="ER193" s="233"/>
      <c r="ES193" s="233"/>
      <c r="ET193" s="233"/>
      <c r="EU193" s="233"/>
      <c r="EV193" s="233"/>
      <c r="EW193" s="233"/>
      <c r="EX193" s="233"/>
      <c r="EY193" s="233"/>
      <c r="EZ193" s="233"/>
      <c r="FA193" s="233"/>
      <c r="FB193" s="233"/>
      <c r="FC193" s="233"/>
      <c r="FD193" s="233"/>
      <c r="FE193" s="233"/>
      <c r="FF193" s="233"/>
      <c r="FG193" s="233"/>
      <c r="FH193" s="233"/>
      <c r="FI193" s="233"/>
      <c r="FJ193" s="233"/>
      <c r="FK193" s="233"/>
      <c r="FL193" s="233"/>
      <c r="FM193" s="233"/>
      <c r="FN193" s="233"/>
      <c r="FO193" s="233"/>
      <c r="FP193" s="233"/>
      <c r="FQ193" s="233"/>
      <c r="FR193" s="233"/>
      <c r="FS193" s="233"/>
      <c r="FT193" s="233"/>
      <c r="FU193" s="233"/>
      <c r="FV193" s="233"/>
      <c r="FW193" s="233"/>
      <c r="FX193" s="233"/>
      <c r="FY193" s="233"/>
      <c r="FZ193" s="233"/>
      <c r="GA193" s="233"/>
      <c r="GB193" s="233"/>
      <c r="GC193" s="233"/>
      <c r="GD193" s="233"/>
      <c r="GE193" s="233"/>
      <c r="GF193" s="233"/>
      <c r="GG193" s="233"/>
      <c r="GH193" s="233"/>
      <c r="GI193" s="233"/>
      <c r="GJ193" s="233"/>
      <c r="GK193" s="233"/>
      <c r="GL193" s="233"/>
      <c r="GM193" s="233"/>
      <c r="GN193" s="233"/>
      <c r="GO193" s="233"/>
      <c r="GP193" s="233"/>
      <c r="GQ193" s="233"/>
      <c r="GR193" s="233"/>
      <c r="GS193" s="233"/>
      <c r="GT193" s="233"/>
      <c r="GU193" s="233"/>
      <c r="GV193" s="233"/>
      <c r="GW193" s="233"/>
      <c r="GX193" s="233"/>
      <c r="GY193" s="233"/>
      <c r="GZ193" s="233"/>
      <c r="HA193" s="233"/>
      <c r="HB193" s="233"/>
      <c r="HC193" s="233"/>
      <c r="HD193" s="233"/>
      <c r="HE193" s="233"/>
      <c r="HF193" s="233"/>
      <c r="HG193" s="233"/>
      <c r="HH193" s="233"/>
      <c r="HI193" s="233"/>
      <c r="HJ193" s="233"/>
      <c r="HK193" s="233"/>
      <c r="HL193" s="233"/>
      <c r="HM193" s="233"/>
      <c r="HN193" s="233"/>
      <c r="HO193" s="233"/>
      <c r="HP193" s="233"/>
      <c r="HQ193" s="233"/>
      <c r="HR193" s="233"/>
      <c r="HS193" s="233"/>
      <c r="HT193" s="233"/>
      <c r="HU193" s="233"/>
      <c r="HV193" s="233"/>
      <c r="HW193" s="233"/>
      <c r="HX193" s="233"/>
      <c r="HY193" s="233"/>
      <c r="HZ193" s="233"/>
      <c r="IA193" s="233"/>
      <c r="IB193" s="233"/>
      <c r="IC193" s="233"/>
      <c r="ID193" s="233"/>
      <c r="IE193" s="233"/>
      <c r="IF193" s="233"/>
      <c r="IG193" s="233"/>
      <c r="IH193" s="233"/>
      <c r="II193" s="233"/>
      <c r="IJ193" s="233"/>
      <c r="IK193" s="233"/>
      <c r="IL193" s="233"/>
      <c r="IM193" s="233"/>
      <c r="IN193" s="233"/>
      <c r="IO193" s="233"/>
      <c r="IP193" s="233"/>
      <c r="IQ193" s="233"/>
      <c r="IR193" s="233"/>
      <c r="IS193" s="233"/>
      <c r="IT193" s="233"/>
      <c r="IU193" s="233"/>
      <c r="IV193" s="233"/>
      <c r="IW193" s="233"/>
      <c r="IX193" s="233"/>
      <c r="IY193" s="233"/>
      <c r="IZ193" s="233"/>
      <c r="JA193" s="233"/>
      <c r="JB193" s="233"/>
      <c r="JC193" s="233"/>
      <c r="JD193" s="233"/>
      <c r="JE193" s="233"/>
      <c r="JF193" s="233"/>
      <c r="JG193" s="233"/>
      <c r="JH193" s="233"/>
      <c r="JI193" s="233"/>
      <c r="JJ193" s="233"/>
      <c r="JK193" s="233"/>
      <c r="JL193" s="233"/>
      <c r="JM193" s="233"/>
      <c r="JN193" s="233"/>
      <c r="JO193" s="233"/>
      <c r="JP193" s="233"/>
      <c r="JQ193" s="233"/>
      <c r="JR193" s="233"/>
      <c r="JS193" s="233"/>
      <c r="JT193" s="233"/>
      <c r="JU193" s="233"/>
      <c r="JV193" s="233"/>
      <c r="JW193" s="233"/>
      <c r="JX193" s="233"/>
      <c r="JY193" s="233"/>
      <c r="JZ193" s="233"/>
      <c r="KA193" s="233"/>
      <c r="KB193" s="233"/>
      <c r="KC193" s="233"/>
      <c r="KD193" s="233"/>
      <c r="KE193" s="233"/>
      <c r="KF193" s="233"/>
      <c r="KG193" s="233"/>
      <c r="KH193" s="233"/>
      <c r="KI193" s="233"/>
      <c r="KJ193" s="233"/>
      <c r="KK193" s="233"/>
      <c r="KL193" s="233"/>
      <c r="KM193" s="233"/>
      <c r="KN193" s="233"/>
      <c r="KO193" s="233"/>
      <c r="KP193" s="233"/>
      <c r="KQ193" s="233"/>
      <c r="KR193" s="233"/>
      <c r="KS193" s="233"/>
      <c r="KT193" s="233"/>
      <c r="KU193" s="233"/>
      <c r="KV193" s="233"/>
      <c r="KW193" s="233"/>
      <c r="KX193" s="233"/>
      <c r="KY193" s="233"/>
      <c r="KZ193" s="233"/>
      <c r="LA193" s="233"/>
      <c r="LB193" s="233"/>
      <c r="LC193" s="233"/>
      <c r="LD193" s="233"/>
      <c r="LE193" s="233"/>
      <c r="LF193" s="233"/>
      <c r="LG193" s="233"/>
      <c r="LH193" s="233"/>
      <c r="LI193" s="233"/>
      <c r="LJ193" s="233"/>
      <c r="LK193" s="233"/>
      <c r="LL193" s="233"/>
      <c r="LM193" s="233"/>
      <c r="LN193" s="233"/>
      <c r="LO193" s="233"/>
      <c r="LP193" s="233"/>
      <c r="LQ193" s="233"/>
      <c r="LR193" s="233"/>
      <c r="LS193" s="233"/>
      <c r="LT193" s="233"/>
      <c r="LU193" s="233"/>
      <c r="LV193" s="233"/>
      <c r="LW193" s="233"/>
      <c r="LX193" s="233"/>
      <c r="LY193" s="233"/>
      <c r="LZ193" s="233"/>
      <c r="MA193" s="233"/>
      <c r="MB193" s="233"/>
      <c r="MC193" s="233"/>
      <c r="MD193" s="233"/>
      <c r="ME193" s="233"/>
      <c r="MF193" s="233"/>
      <c r="MG193" s="233"/>
      <c r="MH193" s="233"/>
      <c r="MI193" s="233"/>
      <c r="MJ193" s="233"/>
      <c r="MK193" s="233"/>
      <c r="ML193" s="233"/>
      <c r="MM193" s="233"/>
      <c r="MN193" s="233"/>
      <c r="MO193" s="233"/>
      <c r="MP193" s="233"/>
      <c r="MQ193" s="233"/>
      <c r="MR193" s="233"/>
      <c r="MS193" s="233"/>
      <c r="MT193" s="233"/>
      <c r="MU193" s="233"/>
      <c r="MV193" s="233"/>
      <c r="MW193" s="233"/>
      <c r="MX193" s="233"/>
      <c r="MY193" s="233"/>
      <c r="MZ193" s="233"/>
      <c r="NA193" s="233"/>
      <c r="NB193" s="233"/>
      <c r="NC193" s="233"/>
      <c r="ND193" s="233"/>
      <c r="NE193" s="233"/>
      <c r="NF193" s="233"/>
      <c r="NG193" s="233"/>
      <c r="NH193" s="233"/>
      <c r="NI193" s="233"/>
      <c r="NJ193" s="233"/>
      <c r="NK193" s="233"/>
      <c r="NL193" s="233"/>
      <c r="NM193" s="233"/>
      <c r="NN193" s="233"/>
      <c r="NO193" s="233"/>
      <c r="NP193" s="233"/>
      <c r="NQ193" s="233"/>
      <c r="NR193" s="233"/>
      <c r="NS193" s="233"/>
      <c r="NT193" s="233"/>
      <c r="NU193" s="233"/>
      <c r="NV193" s="233"/>
      <c r="NW193" s="233"/>
      <c r="NX193" s="233"/>
      <c r="NY193" s="233"/>
      <c r="NZ193" s="233"/>
      <c r="OA193" s="233"/>
      <c r="OB193" s="233"/>
      <c r="OC193" s="233"/>
      <c r="OD193" s="233"/>
      <c r="OE193" s="233"/>
      <c r="OF193" s="233"/>
      <c r="OG193" s="233"/>
      <c r="OH193" s="233"/>
      <c r="OI193" s="233"/>
      <c r="OJ193" s="233"/>
      <c r="OK193" s="233"/>
      <c r="OL193" s="233"/>
      <c r="OM193" s="233"/>
      <c r="ON193" s="233"/>
      <c r="OO193" s="233"/>
      <c r="OP193" s="233"/>
      <c r="OQ193" s="233"/>
      <c r="OR193" s="233"/>
      <c r="OS193" s="233"/>
      <c r="OT193" s="233"/>
      <c r="OU193" s="233"/>
      <c r="OV193" s="233"/>
      <c r="OW193" s="233"/>
      <c r="OX193" s="233"/>
      <c r="OY193" s="233"/>
      <c r="OZ193" s="233"/>
      <c r="PA193" s="233"/>
      <c r="PB193" s="233"/>
      <c r="PC193" s="233"/>
      <c r="PD193" s="233"/>
      <c r="PE193" s="233"/>
      <c r="PF193" s="233"/>
      <c r="PG193" s="233"/>
      <c r="PH193" s="233"/>
      <c r="PI193" s="233"/>
      <c r="PJ193" s="233"/>
      <c r="PK193" s="233"/>
      <c r="PL193" s="233"/>
      <c r="PM193" s="233"/>
      <c r="PN193" s="233"/>
      <c r="PO193" s="233"/>
      <c r="PP193" s="233"/>
      <c r="PQ193" s="233"/>
      <c r="PR193" s="233"/>
      <c r="PS193" s="233"/>
      <c r="PT193" s="233"/>
      <c r="PU193" s="233"/>
      <c r="PV193" s="233"/>
      <c r="PW193" s="233"/>
      <c r="PX193" s="233"/>
      <c r="PY193" s="233"/>
      <c r="PZ193" s="233"/>
      <c r="QA193" s="233"/>
      <c r="QB193" s="233"/>
      <c r="QC193" s="233"/>
      <c r="QD193" s="233"/>
      <c r="QE193" s="233"/>
      <c r="QF193" s="233"/>
      <c r="QG193" s="233"/>
      <c r="QH193" s="233"/>
      <c r="QI193" s="233"/>
      <c r="QJ193" s="233"/>
      <c r="QK193" s="233"/>
      <c r="QL193" s="233"/>
      <c r="QM193" s="233"/>
      <c r="QN193" s="233"/>
      <c r="QO193" s="233"/>
      <c r="QP193" s="233"/>
      <c r="QQ193" s="233"/>
      <c r="QR193" s="233"/>
      <c r="QS193" s="233"/>
      <c r="QT193" s="233"/>
      <c r="QU193" s="233"/>
      <c r="QV193" s="233"/>
      <c r="QW193" s="233"/>
      <c r="QX193" s="233"/>
      <c r="QY193" s="233"/>
      <c r="QZ193" s="233"/>
      <c r="RA193" s="233"/>
      <c r="RB193" s="233"/>
      <c r="RC193" s="233"/>
      <c r="RD193" s="233"/>
      <c r="RE193" s="233"/>
      <c r="RF193" s="233"/>
      <c r="RG193" s="233"/>
      <c r="RH193" s="233"/>
      <c r="RI193" s="233"/>
      <c r="RJ193" s="233"/>
      <c r="RK193" s="233"/>
      <c r="RL193" s="233"/>
      <c r="RM193" s="233"/>
      <c r="RN193" s="233"/>
      <c r="RO193" s="233"/>
      <c r="RP193" s="233"/>
      <c r="RQ193" s="233"/>
      <c r="RR193" s="233"/>
      <c r="RS193" s="233"/>
      <c r="RT193" s="233"/>
      <c r="RU193" s="233"/>
      <c r="RV193" s="233"/>
      <c r="RW193" s="233"/>
      <c r="RX193" s="233"/>
      <c r="RY193" s="233"/>
      <c r="RZ193" s="233"/>
      <c r="SA193" s="233"/>
      <c r="SB193" s="233"/>
      <c r="SC193" s="233"/>
      <c r="SD193" s="233"/>
      <c r="SE193" s="233"/>
      <c r="SF193" s="233"/>
      <c r="SG193" s="233"/>
      <c r="SH193" s="233"/>
      <c r="SI193" s="233"/>
      <c r="SJ193" s="233"/>
      <c r="SK193" s="233"/>
      <c r="SL193" s="233"/>
      <c r="SM193" s="233"/>
      <c r="SN193" s="233"/>
      <c r="SO193" s="233"/>
      <c r="SP193" s="233"/>
      <c r="SQ193" s="233"/>
      <c r="SR193" s="233"/>
      <c r="SS193" s="233"/>
      <c r="ST193" s="233"/>
      <c r="SU193" s="233"/>
      <c r="SV193" s="233"/>
      <c r="SW193" s="233"/>
      <c r="SX193" s="233"/>
      <c r="SY193" s="233"/>
      <c r="SZ193" s="233"/>
      <c r="TA193" s="233"/>
      <c r="TB193" s="233"/>
      <c r="TC193" s="233"/>
      <c r="TD193" s="233"/>
      <c r="TE193" s="233"/>
      <c r="TF193" s="233"/>
      <c r="TG193" s="233"/>
      <c r="TH193" s="233"/>
      <c r="TI193" s="233"/>
      <c r="TJ193" s="233"/>
      <c r="TK193" s="233"/>
      <c r="TL193" s="233"/>
      <c r="TM193" s="233"/>
      <c r="TN193" s="233"/>
      <c r="TO193" s="233"/>
      <c r="TP193" s="233"/>
      <c r="TQ193" s="233"/>
      <c r="TR193" s="233"/>
      <c r="TS193" s="233"/>
      <c r="TT193" s="233"/>
      <c r="TU193" s="233"/>
      <c r="TV193" s="233"/>
      <c r="TW193" s="233"/>
      <c r="TX193" s="233"/>
      <c r="TY193" s="233"/>
      <c r="TZ193" s="233"/>
      <c r="UA193" s="233"/>
      <c r="UB193" s="233"/>
      <c r="UC193" s="233"/>
      <c r="UD193" s="233"/>
      <c r="UE193" s="233"/>
      <c r="UF193" s="233"/>
      <c r="UG193" s="233"/>
      <c r="UH193" s="233"/>
      <c r="UI193" s="233"/>
      <c r="UJ193" s="233"/>
      <c r="UK193" s="233"/>
      <c r="UL193" s="233"/>
      <c r="UM193" s="233"/>
      <c r="UN193" s="233"/>
      <c r="UO193" s="233"/>
      <c r="UP193" s="233"/>
      <c r="UQ193" s="233"/>
      <c r="UR193" s="233"/>
      <c r="US193" s="233"/>
      <c r="UT193" s="233"/>
      <c r="UU193" s="233"/>
      <c r="UV193" s="233"/>
      <c r="UW193" s="233"/>
      <c r="UX193" s="233"/>
      <c r="UY193" s="233"/>
      <c r="UZ193" s="233"/>
      <c r="VA193" s="233"/>
      <c r="VB193" s="233"/>
      <c r="VC193" s="233"/>
      <c r="VD193" s="233"/>
      <c r="VE193" s="233"/>
      <c r="VF193" s="233"/>
      <c r="VG193" s="233"/>
      <c r="VH193" s="233"/>
      <c r="VI193" s="233"/>
      <c r="VJ193" s="233"/>
      <c r="VK193" s="233"/>
      <c r="VL193" s="233"/>
      <c r="VM193" s="233"/>
      <c r="VN193" s="233"/>
      <c r="VO193" s="233"/>
      <c r="VP193" s="233"/>
      <c r="VQ193" s="233"/>
      <c r="VR193" s="233"/>
      <c r="VS193" s="233"/>
      <c r="VT193" s="233"/>
      <c r="VU193" s="233"/>
      <c r="VV193" s="233"/>
      <c r="VW193" s="233"/>
      <c r="VX193" s="233"/>
      <c r="VY193" s="233"/>
      <c r="VZ193" s="233"/>
      <c r="WA193" s="233"/>
      <c r="WB193" s="233"/>
      <c r="WC193" s="233"/>
      <c r="WD193" s="233"/>
      <c r="WE193" s="233"/>
      <c r="WF193" s="233"/>
      <c r="WG193" s="233"/>
      <c r="WH193" s="233"/>
      <c r="WI193" s="233"/>
      <c r="WJ193" s="233"/>
      <c r="WK193" s="233"/>
      <c r="WL193" s="233"/>
      <c r="WM193" s="233"/>
      <c r="WN193" s="233"/>
      <c r="WO193" s="233"/>
      <c r="WP193" s="233"/>
      <c r="WQ193" s="233"/>
      <c r="WR193" s="233"/>
      <c r="WS193" s="233"/>
      <c r="WT193" s="233"/>
      <c r="WU193" s="233"/>
      <c r="WV193" s="233"/>
      <c r="WW193" s="233"/>
      <c r="WX193" s="233"/>
      <c r="WY193" s="233"/>
      <c r="WZ193" s="233"/>
      <c r="XA193" s="233"/>
      <c r="XB193" s="233"/>
      <c r="XC193" s="233"/>
      <c r="XD193" s="233"/>
      <c r="XE193" s="233"/>
      <c r="XF193" s="233"/>
      <c r="XG193" s="233"/>
      <c r="XH193" s="233"/>
      <c r="XI193" s="233"/>
      <c r="XJ193" s="233"/>
      <c r="XK193" s="233"/>
      <c r="XL193" s="233"/>
      <c r="XM193" s="233"/>
      <c r="XN193" s="233"/>
      <c r="XO193" s="233"/>
      <c r="XP193" s="233"/>
      <c r="XQ193" s="233"/>
      <c r="XR193" s="233"/>
      <c r="XS193" s="233"/>
      <c r="XT193" s="233"/>
      <c r="XU193" s="233"/>
      <c r="XV193" s="233"/>
      <c r="XW193" s="233"/>
      <c r="XX193" s="233"/>
      <c r="XY193" s="233"/>
      <c r="XZ193" s="233"/>
      <c r="YA193" s="233"/>
      <c r="YB193" s="233"/>
      <c r="YC193" s="233"/>
      <c r="YD193" s="233"/>
      <c r="YE193" s="233"/>
      <c r="YF193" s="233"/>
      <c r="YG193" s="233"/>
      <c r="YH193" s="233"/>
      <c r="YI193" s="233"/>
      <c r="YJ193" s="233"/>
      <c r="YK193" s="233"/>
      <c r="YL193" s="233"/>
      <c r="YM193" s="233"/>
      <c r="YN193" s="233"/>
      <c r="YO193" s="233"/>
      <c r="YP193" s="233"/>
      <c r="YQ193" s="233"/>
      <c r="YR193" s="233"/>
      <c r="YS193" s="233"/>
      <c r="YT193" s="233"/>
      <c r="YU193" s="233"/>
      <c r="YV193" s="233"/>
      <c r="YW193" s="233"/>
      <c r="YX193" s="233"/>
      <c r="YY193" s="233"/>
      <c r="YZ193" s="233"/>
      <c r="ZA193" s="233"/>
      <c r="ZB193" s="233"/>
      <c r="ZC193" s="233"/>
      <c r="ZD193" s="233"/>
      <c r="ZE193" s="233"/>
      <c r="ZF193" s="233"/>
      <c r="ZG193" s="233"/>
      <c r="ZH193" s="233"/>
      <c r="ZI193" s="233"/>
      <c r="ZJ193" s="233"/>
      <c r="ZK193" s="233"/>
      <c r="ZL193" s="233"/>
      <c r="ZM193" s="233"/>
      <c r="ZN193" s="233"/>
      <c r="ZO193" s="233"/>
      <c r="ZP193" s="233"/>
      <c r="ZQ193" s="233"/>
      <c r="ZR193" s="233"/>
      <c r="ZS193" s="233"/>
      <c r="ZT193" s="233"/>
      <c r="ZU193" s="233"/>
      <c r="ZV193" s="233"/>
      <c r="ZW193" s="233"/>
      <c r="ZX193" s="233"/>
      <c r="ZY193" s="233"/>
      <c r="ZZ193" s="233"/>
      <c r="AAA193" s="233"/>
      <c r="AAB193" s="233"/>
      <c r="AAC193" s="233"/>
      <c r="AAD193" s="233"/>
      <c r="AAE193" s="233"/>
      <c r="AAF193" s="233"/>
      <c r="AAG193" s="233"/>
      <c r="AAH193" s="233"/>
      <c r="AAI193" s="233"/>
      <c r="AAJ193" s="233"/>
      <c r="AAK193" s="233"/>
      <c r="AAL193" s="233"/>
      <c r="AAM193" s="233"/>
      <c r="AAN193" s="233"/>
      <c r="AAO193" s="233"/>
      <c r="AAP193" s="233"/>
      <c r="AAQ193" s="233"/>
      <c r="AAR193" s="233"/>
      <c r="AAS193" s="233"/>
      <c r="AAT193" s="233"/>
      <c r="AAU193" s="233"/>
      <c r="AAV193" s="233"/>
      <c r="AAW193" s="233"/>
      <c r="AAX193" s="233"/>
      <c r="AAY193" s="233"/>
      <c r="AAZ193" s="233"/>
      <c r="ABA193" s="233"/>
      <c r="ABB193" s="233"/>
      <c r="ABC193" s="233"/>
      <c r="ABD193" s="233"/>
      <c r="ABE193" s="233"/>
      <c r="ABF193" s="233"/>
      <c r="ABG193" s="233"/>
      <c r="ABH193" s="233"/>
      <c r="ABI193" s="233"/>
      <c r="ABJ193" s="233"/>
      <c r="ABK193" s="233"/>
      <c r="ABL193" s="233"/>
      <c r="ABM193" s="233"/>
      <c r="ABN193" s="233"/>
      <c r="ABO193" s="233"/>
      <c r="ABP193" s="233"/>
      <c r="ABQ193" s="233"/>
      <c r="ABR193" s="233"/>
      <c r="ABS193" s="233"/>
      <c r="ABT193" s="233"/>
      <c r="ABU193" s="233"/>
      <c r="ABV193" s="233"/>
      <c r="ABW193" s="233"/>
      <c r="ABX193" s="233"/>
      <c r="ABY193" s="233"/>
      <c r="ABZ193" s="233"/>
      <c r="ACA193" s="233"/>
      <c r="ACB193" s="233"/>
      <c r="ACC193" s="233"/>
      <c r="ACD193" s="233"/>
      <c r="ACE193" s="233"/>
      <c r="ACF193" s="233"/>
      <c r="ACG193" s="233"/>
      <c r="ACH193" s="233"/>
      <c r="ACI193" s="233"/>
      <c r="ACJ193" s="233"/>
      <c r="ACK193" s="233"/>
      <c r="ACL193" s="233"/>
      <c r="ACM193" s="233"/>
      <c r="ACN193" s="233"/>
      <c r="ACO193" s="233"/>
      <c r="ACP193" s="233"/>
      <c r="ACQ193" s="233"/>
      <c r="ACR193" s="233"/>
      <c r="ACS193" s="233"/>
      <c r="ACT193" s="233"/>
      <c r="ACU193" s="233"/>
      <c r="ACV193" s="233"/>
      <c r="ACW193" s="233"/>
      <c r="ACX193" s="233"/>
      <c r="ACY193" s="233"/>
      <c r="ACZ193" s="233"/>
      <c r="ADA193" s="233"/>
      <c r="ADB193" s="233"/>
      <c r="ADC193" s="233"/>
      <c r="ADD193" s="233"/>
      <c r="ADE193" s="233"/>
      <c r="ADF193" s="233"/>
      <c r="ADG193" s="233"/>
      <c r="ADH193" s="233"/>
      <c r="ADI193" s="233"/>
      <c r="ADJ193" s="233"/>
      <c r="ADK193" s="233"/>
      <c r="ADL193" s="233"/>
      <c r="ADM193" s="233"/>
      <c r="ADN193" s="233"/>
      <c r="ADO193" s="233"/>
      <c r="ADP193" s="233"/>
      <c r="ADQ193" s="233"/>
      <c r="ADR193" s="233"/>
      <c r="ADS193" s="233"/>
      <c r="ADT193" s="233"/>
      <c r="ADU193" s="233"/>
      <c r="ADV193" s="233"/>
      <c r="ADW193" s="233"/>
      <c r="ADX193" s="233"/>
      <c r="ADY193" s="233"/>
      <c r="ADZ193" s="233"/>
      <c r="AEA193" s="233"/>
      <c r="AEB193" s="233"/>
      <c r="AEC193" s="233"/>
      <c r="AED193" s="233"/>
      <c r="AEE193" s="233"/>
      <c r="AEF193" s="233"/>
      <c r="AEG193" s="233"/>
      <c r="AEH193" s="233"/>
      <c r="AEI193" s="233"/>
      <c r="AEJ193" s="233"/>
      <c r="AEK193" s="233"/>
      <c r="AEL193" s="233"/>
      <c r="AEM193" s="233"/>
      <c r="AEN193" s="233"/>
      <c r="AEO193" s="233"/>
      <c r="AEP193" s="233"/>
      <c r="AEQ193" s="233"/>
      <c r="AER193" s="233"/>
      <c r="AES193" s="233"/>
      <c r="AET193" s="233"/>
      <c r="AEU193" s="233"/>
      <c r="AEV193" s="233"/>
      <c r="AEW193" s="233"/>
      <c r="AEX193" s="233"/>
      <c r="AEY193" s="233"/>
      <c r="AEZ193" s="233"/>
      <c r="AFA193" s="233"/>
      <c r="AFB193" s="233"/>
      <c r="AFC193" s="233"/>
      <c r="AFD193" s="233"/>
      <c r="AFE193" s="233"/>
      <c r="AFF193" s="233"/>
      <c r="AFG193" s="233"/>
      <c r="AFH193" s="233"/>
      <c r="AFI193" s="233"/>
      <c r="AFJ193" s="233"/>
      <c r="AFK193" s="233"/>
      <c r="AFL193" s="233"/>
      <c r="AFM193" s="233"/>
      <c r="AFN193" s="233"/>
      <c r="AFO193" s="233"/>
      <c r="AFP193" s="233"/>
      <c r="AFQ193" s="233"/>
      <c r="AFR193" s="233"/>
      <c r="AFS193" s="233"/>
      <c r="AFT193" s="233"/>
      <c r="AFU193" s="233"/>
      <c r="AFV193" s="233"/>
      <c r="AFW193" s="233"/>
      <c r="AFX193" s="233"/>
      <c r="AFY193" s="233"/>
      <c r="AFZ193" s="233"/>
      <c r="AGA193" s="233"/>
      <c r="AGB193" s="233"/>
      <c r="AGC193" s="233"/>
      <c r="AGD193" s="233"/>
      <c r="AGE193" s="233"/>
      <c r="AGF193" s="233"/>
      <c r="AGG193" s="233"/>
      <c r="AGH193" s="233"/>
      <c r="AGI193" s="233"/>
      <c r="AGJ193" s="233"/>
      <c r="AGK193" s="233"/>
      <c r="AGL193" s="233"/>
      <c r="AGM193" s="233"/>
      <c r="AGN193" s="233"/>
      <c r="AGO193" s="233"/>
      <c r="AGP193" s="233"/>
      <c r="AGQ193" s="233"/>
      <c r="AGR193" s="233"/>
      <c r="AGS193" s="233"/>
      <c r="AGT193" s="233"/>
      <c r="AGU193" s="233"/>
      <c r="AGV193" s="233"/>
      <c r="AGW193" s="233"/>
      <c r="AGX193" s="233"/>
      <c r="AGY193" s="233"/>
      <c r="AGZ193" s="233"/>
      <c r="AHA193" s="233"/>
      <c r="AHB193" s="233"/>
      <c r="AHC193" s="233"/>
      <c r="AHD193" s="233"/>
      <c r="AHE193" s="233"/>
      <c r="AHF193" s="233"/>
      <c r="AHG193" s="233"/>
      <c r="AHH193" s="233"/>
      <c r="AHI193" s="233"/>
      <c r="AHJ193" s="233"/>
      <c r="AHK193" s="233"/>
      <c r="AHL193" s="233"/>
      <c r="AHM193" s="233"/>
      <c r="AHN193" s="233"/>
      <c r="AHO193" s="233"/>
      <c r="AHP193" s="233"/>
      <c r="AHQ193" s="233"/>
      <c r="AHR193" s="233"/>
      <c r="AHS193" s="233"/>
      <c r="AHT193" s="233"/>
      <c r="AHU193" s="233"/>
      <c r="AHV193" s="233"/>
      <c r="AHW193" s="233"/>
      <c r="AHX193" s="233"/>
      <c r="AHY193" s="233"/>
      <c r="AHZ193" s="233"/>
      <c r="AIA193" s="233"/>
      <c r="AIB193" s="233"/>
      <c r="AIC193" s="233"/>
      <c r="AID193" s="233"/>
      <c r="AIE193" s="233"/>
      <c r="AIF193" s="233"/>
      <c r="AIG193" s="233"/>
      <c r="AIH193" s="233"/>
      <c r="AII193" s="233"/>
      <c r="AIJ193" s="233"/>
      <c r="AIK193" s="233"/>
      <c r="AIL193" s="233"/>
      <c r="AIM193" s="233"/>
      <c r="AIN193" s="233"/>
      <c r="AIO193" s="233"/>
      <c r="AIP193" s="233"/>
      <c r="AIQ193" s="233"/>
      <c r="AIR193" s="233"/>
      <c r="AIS193" s="233"/>
      <c r="AIT193" s="233"/>
      <c r="AIU193" s="233"/>
      <c r="AIV193" s="233"/>
      <c r="AIW193" s="233"/>
      <c r="AIX193" s="233"/>
      <c r="AIY193" s="233"/>
      <c r="AIZ193" s="233"/>
      <c r="AJA193" s="233"/>
      <c r="AJB193" s="233"/>
      <c r="AJC193" s="233"/>
      <c r="AJD193" s="233"/>
      <c r="AJE193" s="233"/>
      <c r="AJF193" s="233"/>
      <c r="AJG193" s="233"/>
      <c r="AJH193" s="233"/>
      <c r="AJI193" s="233"/>
      <c r="AJJ193" s="233"/>
      <c r="AJK193" s="233"/>
      <c r="AJL193" s="233"/>
      <c r="AJM193" s="233"/>
      <c r="AJN193" s="233"/>
      <c r="AJO193" s="233"/>
      <c r="AJP193" s="233"/>
      <c r="AJQ193" s="233"/>
      <c r="AJR193" s="233"/>
      <c r="AJS193" s="233"/>
      <c r="AJT193" s="233"/>
      <c r="AJU193" s="233"/>
      <c r="AJV193" s="233"/>
      <c r="AJW193" s="233"/>
      <c r="AJX193" s="233"/>
      <c r="AJY193" s="233"/>
      <c r="AJZ193" s="233"/>
      <c r="AKA193" s="233"/>
      <c r="AKB193" s="233"/>
      <c r="AKC193" s="233"/>
      <c r="AKD193" s="233"/>
      <c r="AKE193" s="233"/>
      <c r="AKF193" s="233"/>
      <c r="AKG193" s="233"/>
      <c r="AKH193" s="233"/>
      <c r="AKI193" s="233"/>
      <c r="AKJ193" s="233"/>
      <c r="AKK193" s="233"/>
      <c r="AKL193" s="233"/>
      <c r="AKM193" s="233"/>
      <c r="AKN193" s="233"/>
      <c r="AKO193" s="233"/>
      <c r="AKP193" s="233"/>
      <c r="AKQ193" s="233"/>
      <c r="AKR193" s="233"/>
      <c r="AKS193" s="233"/>
      <c r="AKT193" s="233"/>
      <c r="AKU193" s="233"/>
      <c r="AKV193" s="233"/>
      <c r="AKW193" s="233"/>
      <c r="AKX193" s="233"/>
      <c r="AKY193" s="233"/>
      <c r="AKZ193" s="233"/>
      <c r="ALA193" s="233"/>
      <c r="ALB193" s="233"/>
      <c r="ALC193" s="233"/>
      <c r="ALD193" s="233"/>
      <c r="ALE193" s="233"/>
      <c r="ALF193" s="233"/>
      <c r="ALG193" s="233"/>
      <c r="ALH193" s="233"/>
      <c r="ALI193" s="233"/>
      <c r="ALJ193" s="233"/>
      <c r="ALK193" s="233"/>
      <c r="ALL193" s="233"/>
      <c r="ALM193" s="233"/>
      <c r="ALN193" s="233"/>
      <c r="ALO193" s="233"/>
      <c r="ALP193" s="233"/>
      <c r="ALQ193" s="233"/>
      <c r="ALR193" s="233"/>
      <c r="ALS193" s="233"/>
    </row>
  </sheetData>
  <sheetProtection algorithmName="SHA-512" hashValue="cFUOg/L5G/pRY+dHz0y/vKfWxHeibyA0qRoEdPN4urzTIb1nf1GOyk0VdqDKoP5PafREGMOUJ17EylW+aaGICw==" saltValue="BaTaIouoAWHZfWxSJywd3w==" spinCount="100000" sheet="1" objects="1" scenarios="1" selectLockedCells="1"/>
  <mergeCells count="45">
    <mergeCell ref="C10:H10"/>
    <mergeCell ref="A143:D144"/>
    <mergeCell ref="B191:G191"/>
    <mergeCell ref="A1:H1"/>
    <mergeCell ref="A2:H2"/>
    <mergeCell ref="A3:H3"/>
    <mergeCell ref="A5:H5"/>
    <mergeCell ref="A6:H6"/>
    <mergeCell ref="C145:F145"/>
    <mergeCell ref="C168:F168"/>
    <mergeCell ref="A8:H8"/>
    <mergeCell ref="A18:H18"/>
    <mergeCell ref="C54:F54"/>
    <mergeCell ref="A178:G178"/>
    <mergeCell ref="B185:G185"/>
    <mergeCell ref="B188:G188"/>
    <mergeCell ref="B189:G189"/>
    <mergeCell ref="B190:G190"/>
    <mergeCell ref="B184:G184"/>
    <mergeCell ref="A15:H15"/>
    <mergeCell ref="B181:G181"/>
    <mergeCell ref="B182:G182"/>
    <mergeCell ref="B187:G187"/>
    <mergeCell ref="B179:G179"/>
    <mergeCell ref="B183:G183"/>
    <mergeCell ref="B186:G186"/>
    <mergeCell ref="F115:F116"/>
    <mergeCell ref="G115:G116"/>
    <mergeCell ref="B180:G180"/>
    <mergeCell ref="A12:E12"/>
    <mergeCell ref="A13:D13"/>
    <mergeCell ref="A14:D14"/>
    <mergeCell ref="A169:E169"/>
    <mergeCell ref="A172:B172"/>
    <mergeCell ref="A153:B155"/>
    <mergeCell ref="A115:A116"/>
    <mergeCell ref="E13:F13"/>
    <mergeCell ref="E14:F14"/>
    <mergeCell ref="G13:H13"/>
    <mergeCell ref="G14:H14"/>
    <mergeCell ref="H115:H116"/>
    <mergeCell ref="C20:D20"/>
    <mergeCell ref="B115:B116"/>
    <mergeCell ref="C115:C116"/>
    <mergeCell ref="E115:E116"/>
  </mergeCells>
  <printOptions horizontalCentered="1"/>
  <pageMargins left="0.39370078740157483" right="0.31496062992125984" top="0.98425196850393704" bottom="0.78740157480314965" header="0.39370078740157483" footer="0.23622047244094491"/>
  <pageSetup paperSize="9" scale="63" firstPageNumber="0" fitToHeight="10" orientation="portrait" horizontalDpi="300" verticalDpi="300" r:id="rId1"/>
  <headerFooter>
    <oddHeader>&amp;C&amp;G&amp;R&amp;8&amp;P</oddHeader>
    <oddFooter>&amp;R&amp;A
&amp;P/&amp;N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C71"/>
  <sheetViews>
    <sheetView showGridLines="0" view="pageBreakPreview" zoomScaleNormal="100" zoomScaleSheetLayoutView="100" workbookViewId="0">
      <selection activeCell="E18" sqref="E18"/>
    </sheetView>
  </sheetViews>
  <sheetFormatPr defaultRowHeight="12.75" x14ac:dyDescent="0.2"/>
  <cols>
    <col min="1" max="1" width="5.28515625" style="116" customWidth="1"/>
    <col min="2" max="2" width="53.85546875" style="116" customWidth="1"/>
    <col min="3" max="6" width="16.7109375" style="116" customWidth="1"/>
    <col min="7" max="1004" width="9.140625" style="116" customWidth="1"/>
    <col min="1005" max="16384" width="9.140625" style="233"/>
  </cols>
  <sheetData>
    <row r="1" spans="1:1017" s="115" customFormat="1" ht="17.25" customHeight="1" x14ac:dyDescent="0.2">
      <c r="A1" s="1003" t="str">
        <f>'RESUMO POSTOS'!A1:I1</f>
        <v>TRIBUNAL REGIONAL ELEITORAL DO PARANÁ</v>
      </c>
      <c r="B1" s="1003"/>
      <c r="C1" s="1003"/>
      <c r="D1" s="1003"/>
      <c r="E1" s="1003"/>
      <c r="F1" s="1003"/>
    </row>
    <row r="2" spans="1:1017" s="115" customFormat="1" ht="12.75" customHeight="1" x14ac:dyDescent="0.2">
      <c r="A2" s="1004" t="str">
        <f>'RESUMO POSTOS'!A2:I2</f>
        <v>PLANILHA DE COMPOSIÇÃO DE CUSTOS E FORMAÇÃO DE PREÇOS - Estimativa do TRE-PR</v>
      </c>
      <c r="B2" s="1004"/>
      <c r="C2" s="1004"/>
      <c r="D2" s="1004"/>
      <c r="E2" s="1004"/>
      <c r="F2" s="1004"/>
    </row>
    <row r="3" spans="1:1017" s="115" customFormat="1" ht="12.75" customHeight="1" x14ac:dyDescent="0.2">
      <c r="A3" s="1004" t="str">
        <f>'RESUMO POSTOS'!A3:I3</f>
        <v>Postos de Eletricistas - Serviços de Manutenção Predial em Geral (SMICRE e SMIN)</v>
      </c>
      <c r="B3" s="1004"/>
      <c r="C3" s="1004"/>
      <c r="D3" s="1004"/>
      <c r="E3" s="1004"/>
      <c r="F3" s="1004"/>
    </row>
    <row r="4" spans="1:1017" s="115" customFormat="1" ht="12.75" customHeight="1" x14ac:dyDescent="0.2">
      <c r="A4" s="124"/>
      <c r="B4" s="124"/>
      <c r="C4" s="124"/>
      <c r="D4" s="124"/>
      <c r="E4" s="124"/>
      <c r="F4" s="124"/>
    </row>
    <row r="5" spans="1:1017" s="115" customFormat="1" ht="15.75" x14ac:dyDescent="0.2">
      <c r="A5" s="1005" t="str">
        <f>'RESUMO POSTOS'!A8:I8</f>
        <v>Nome da Empresa</v>
      </c>
      <c r="B5" s="1006"/>
      <c r="C5" s="1006"/>
      <c r="D5" s="1006"/>
      <c r="E5" s="1006"/>
      <c r="F5" s="1007"/>
    </row>
    <row r="6" spans="1:1017" s="115" customFormat="1" ht="15.75" x14ac:dyDescent="0.2">
      <c r="A6" s="1008" t="str">
        <f>'RESUMO POSTOS'!A9:I9</f>
        <v>CNPJ</v>
      </c>
      <c r="B6" s="1009"/>
      <c r="C6" s="1009"/>
      <c r="D6" s="1009"/>
      <c r="E6" s="1009"/>
      <c r="F6" s="1010"/>
    </row>
    <row r="7" spans="1:1017" s="115" customFormat="1" ht="12.75" customHeight="1" thickBot="1" x14ac:dyDescent="0.25">
      <c r="A7" s="116"/>
      <c r="B7" s="116"/>
      <c r="C7" s="116"/>
      <c r="D7" s="116"/>
      <c r="E7" s="116"/>
      <c r="F7" s="116"/>
    </row>
    <row r="8" spans="1:1017" s="115" customFormat="1" ht="30" customHeight="1" thickBot="1" x14ac:dyDescent="0.25">
      <c r="A8" s="1021" t="s">
        <v>438</v>
      </c>
      <c r="B8" s="1022"/>
      <c r="C8" s="1022"/>
      <c r="D8" s="1022"/>
      <c r="E8" s="1022"/>
      <c r="F8" s="1023"/>
    </row>
    <row r="9" spans="1:1017" ht="13.5" thickBot="1" x14ac:dyDescent="0.25"/>
    <row r="10" spans="1:1017" ht="24.95" customHeight="1" thickBot="1" x14ac:dyDescent="0.25">
      <c r="B10" s="307" t="s">
        <v>42</v>
      </c>
      <c r="C10" s="998" t="s">
        <v>293</v>
      </c>
      <c r="D10" s="999"/>
      <c r="E10" s="999"/>
      <c r="F10" s="999"/>
      <c r="I10" s="440"/>
      <c r="J10" s="441"/>
      <c r="K10" s="441"/>
      <c r="L10" s="441"/>
      <c r="M10" s="441"/>
      <c r="ALQ10" s="116"/>
      <c r="ALR10" s="116"/>
      <c r="ALS10" s="116"/>
      <c r="ALT10" s="116"/>
      <c r="ALU10" s="116"/>
      <c r="ALV10" s="116"/>
      <c r="ALW10" s="116"/>
      <c r="ALX10" s="116"/>
      <c r="ALY10" s="116"/>
      <c r="ALZ10" s="116"/>
      <c r="AMA10" s="116"/>
      <c r="AMB10" s="116"/>
      <c r="AMC10" s="116"/>
    </row>
    <row r="11" spans="1:1017" ht="15.95" customHeight="1" x14ac:dyDescent="0.2">
      <c r="B11" s="442"/>
    </row>
    <row r="12" spans="1:1017" ht="16.5" thickBot="1" x14ac:dyDescent="0.3">
      <c r="A12" s="1020" t="s">
        <v>166</v>
      </c>
      <c r="B12" s="1020"/>
      <c r="C12" s="1020"/>
      <c r="D12" s="1020"/>
      <c r="E12" s="1020"/>
      <c r="F12" s="1020"/>
    </row>
    <row r="13" spans="1:1017" ht="14.25" thickTop="1" thickBot="1" x14ac:dyDescent="0.25"/>
    <row r="14" spans="1:1017" ht="13.5" thickBot="1" x14ac:dyDescent="0.25">
      <c r="A14" s="233"/>
      <c r="B14" s="443" t="s">
        <v>173</v>
      </c>
      <c r="C14" s="982">
        <f>'POSTOS SMICRE'!E41</f>
        <v>6</v>
      </c>
      <c r="D14" s="983"/>
    </row>
    <row r="16" spans="1:1017" ht="16.5" thickBot="1" x14ac:dyDescent="0.25">
      <c r="A16" s="444" t="str">
        <f>'INSUMOS - Período Regular'!A22</f>
        <v>FERRAMENTAS DE USO INDIVIDUAL</v>
      </c>
      <c r="B16" s="445"/>
      <c r="C16" s="445"/>
      <c r="D16" s="445"/>
      <c r="E16" s="445"/>
      <c r="F16" s="445"/>
    </row>
    <row r="17" spans="1:6" ht="24.75" thickTop="1" x14ac:dyDescent="0.2">
      <c r="A17" s="446" t="str">
        <f>'INSUMOS - Período Regular'!A23</f>
        <v>Item</v>
      </c>
      <c r="B17" s="446" t="str">
        <f>'INSUMOS - Período Regular'!B23</f>
        <v>Descrição</v>
      </c>
      <c r="C17" s="446" t="str">
        <f>'INSUMOS - Período Regular'!C23</f>
        <v>Quantidade
por Posto</v>
      </c>
      <c r="D17" s="446" t="str">
        <f>'INSUMOS - Período Regular'!D23</f>
        <v>Depreciação
(Meses)*</v>
      </c>
      <c r="E17" s="446" t="str">
        <f>'INSUMOS - Período Regular'!E23</f>
        <v>Valor Unitário</v>
      </c>
      <c r="F17" s="446" t="str">
        <f>'INSUMOS - Período Regular'!G23</f>
        <v>Custo Mensal 
(por posto)</v>
      </c>
    </row>
    <row r="18" spans="1:6" x14ac:dyDescent="0.2">
      <c r="A18" s="357">
        <v>1</v>
      </c>
      <c r="B18" s="447" t="s">
        <v>287</v>
      </c>
      <c r="C18" s="448">
        <v>1</v>
      </c>
      <c r="D18" s="448">
        <v>60</v>
      </c>
      <c r="E18" s="771"/>
      <c r="F18" s="449">
        <f t="shared" ref="F18:F25" si="0">IFERROR(ROUND(((E18*C18)/D18),2),0)</f>
        <v>0</v>
      </c>
    </row>
    <row r="19" spans="1:6" x14ac:dyDescent="0.2">
      <c r="A19" s="357">
        <v>2</v>
      </c>
      <c r="B19" s="450" t="str">
        <f>'INSUMOS - Período Regular'!B26</f>
        <v>Alicate de corte diagonal 6”, cabo isolado para 1000V.</v>
      </c>
      <c r="C19" s="451">
        <v>1</v>
      </c>
      <c r="D19" s="451">
        <f>'INSUMOS - Período Regular'!D26</f>
        <v>60</v>
      </c>
      <c r="E19" s="452">
        <f>'INSUMOS - Período Regular'!E26</f>
        <v>0</v>
      </c>
      <c r="F19" s="449">
        <f t="shared" si="0"/>
        <v>0</v>
      </c>
    </row>
    <row r="20" spans="1:6" x14ac:dyDescent="0.2">
      <c r="A20" s="357">
        <v>3</v>
      </c>
      <c r="B20" s="450" t="str">
        <f>'INSUMOS - Período Regular'!B29</f>
        <v xml:space="preserve">Alicate universal 8”, aço vanádio, cabo isolado para 1000V. </v>
      </c>
      <c r="C20" s="319">
        <v>1</v>
      </c>
      <c r="D20" s="319">
        <f>'INSUMOS - Período Regular'!D29</f>
        <v>60</v>
      </c>
      <c r="E20" s="453">
        <f>'INSUMOS - Período Regular'!E29</f>
        <v>0</v>
      </c>
      <c r="F20" s="454">
        <f t="shared" si="0"/>
        <v>0</v>
      </c>
    </row>
    <row r="21" spans="1:6" x14ac:dyDescent="0.2">
      <c r="A21" s="357">
        <v>4</v>
      </c>
      <c r="B21" s="455" t="s">
        <v>206</v>
      </c>
      <c r="C21" s="358">
        <v>1</v>
      </c>
      <c r="D21" s="358">
        <v>60</v>
      </c>
      <c r="E21" s="771"/>
      <c r="F21" s="454">
        <f t="shared" si="0"/>
        <v>0</v>
      </c>
    </row>
    <row r="22" spans="1:6" x14ac:dyDescent="0.2">
      <c r="A22" s="357">
        <v>5</v>
      </c>
      <c r="B22" s="455" t="s">
        <v>207</v>
      </c>
      <c r="C22" s="358">
        <v>1</v>
      </c>
      <c r="D22" s="358">
        <v>60</v>
      </c>
      <c r="E22" s="771"/>
      <c r="F22" s="454">
        <f t="shared" si="0"/>
        <v>0</v>
      </c>
    </row>
    <row r="23" spans="1:6" x14ac:dyDescent="0.2">
      <c r="A23" s="357">
        <v>6</v>
      </c>
      <c r="B23" s="455" t="s">
        <v>208</v>
      </c>
      <c r="C23" s="358">
        <v>1</v>
      </c>
      <c r="D23" s="358">
        <v>60</v>
      </c>
      <c r="E23" s="771"/>
      <c r="F23" s="454">
        <f t="shared" si="0"/>
        <v>0</v>
      </c>
    </row>
    <row r="24" spans="1:6" x14ac:dyDescent="0.2">
      <c r="A24" s="357">
        <v>7</v>
      </c>
      <c r="B24" s="455" t="s">
        <v>209</v>
      </c>
      <c r="C24" s="358">
        <v>1</v>
      </c>
      <c r="D24" s="358">
        <v>60</v>
      </c>
      <c r="E24" s="771"/>
      <c r="F24" s="454">
        <f t="shared" si="0"/>
        <v>0</v>
      </c>
    </row>
    <row r="25" spans="1:6" x14ac:dyDescent="0.2">
      <c r="A25" s="357">
        <v>8</v>
      </c>
      <c r="B25" s="455" t="s">
        <v>210</v>
      </c>
      <c r="C25" s="358">
        <v>1</v>
      </c>
      <c r="D25" s="358">
        <v>60</v>
      </c>
      <c r="E25" s="771"/>
      <c r="F25" s="454">
        <f t="shared" si="0"/>
        <v>0</v>
      </c>
    </row>
    <row r="26" spans="1:6" x14ac:dyDescent="0.2">
      <c r="A26" s="357">
        <v>8</v>
      </c>
      <c r="B26" s="773" t="s">
        <v>138</v>
      </c>
      <c r="C26" s="774"/>
      <c r="D26" s="349">
        <v>60</v>
      </c>
      <c r="E26" s="772"/>
      <c r="F26" s="454">
        <f t="shared" ref="F26:F27" si="1">IFERROR(ROUND(((E26*C26)/D26),2),0)</f>
        <v>0</v>
      </c>
    </row>
    <row r="27" spans="1:6" x14ac:dyDescent="0.2">
      <c r="A27" s="357">
        <v>9</v>
      </c>
      <c r="B27" s="773" t="s">
        <v>138</v>
      </c>
      <c r="C27" s="774"/>
      <c r="D27" s="349">
        <v>60</v>
      </c>
      <c r="E27" s="772"/>
      <c r="F27" s="454">
        <f t="shared" si="1"/>
        <v>0</v>
      </c>
    </row>
    <row r="28" spans="1:6" ht="13.5" customHeight="1" thickBot="1" x14ac:dyDescent="0.25">
      <c r="A28" s="329"/>
      <c r="B28" s="456" t="s">
        <v>218</v>
      </c>
      <c r="C28" s="331"/>
      <c r="D28" s="336"/>
      <c r="E28" s="337" t="s">
        <v>147</v>
      </c>
      <c r="F28" s="341">
        <f>SUM(F18:F27)</f>
        <v>0</v>
      </c>
    </row>
    <row r="29" spans="1:6" ht="13.5" thickBot="1" x14ac:dyDescent="0.25">
      <c r="A29" s="433"/>
      <c r="B29" s="433"/>
      <c r="C29" s="433"/>
      <c r="D29" s="433"/>
      <c r="E29" s="352"/>
      <c r="F29" s="457"/>
    </row>
    <row r="30" spans="1:6" ht="13.5" thickBot="1" x14ac:dyDescent="0.25">
      <c r="A30" s="374"/>
      <c r="B30" s="375"/>
      <c r="C30" s="375"/>
      <c r="D30" s="376"/>
      <c r="E30" s="352" t="s">
        <v>290</v>
      </c>
      <c r="F30" s="392">
        <f>F28</f>
        <v>0</v>
      </c>
    </row>
    <row r="31" spans="1:6" x14ac:dyDescent="0.2">
      <c r="A31" s="374"/>
      <c r="B31" s="375"/>
      <c r="C31" s="375"/>
      <c r="D31" s="376"/>
      <c r="E31" s="352"/>
      <c r="F31" s="394"/>
    </row>
    <row r="32" spans="1:6" ht="16.5" thickBot="1" x14ac:dyDescent="0.25">
      <c r="A32" s="444" t="str">
        <f>'INSUMOS - Período Regular'!A114</f>
        <v>EPI's DE USO INDIVIDUAL</v>
      </c>
      <c r="B32" s="445"/>
      <c r="C32" s="445"/>
      <c r="D32" s="445"/>
      <c r="E32" s="445"/>
      <c r="F32" s="445"/>
    </row>
    <row r="33" spans="1:6" ht="24.75" thickTop="1" x14ac:dyDescent="0.2">
      <c r="A33" s="458" t="str">
        <f>'INSUMOS - Período Regular'!A115</f>
        <v>Item</v>
      </c>
      <c r="B33" s="458" t="str">
        <f>'INSUMOS - Período Regular'!B115</f>
        <v>Descrição</v>
      </c>
      <c r="C33" s="458" t="str">
        <f>'INSUMOS - Período Regular'!C115</f>
        <v>Quantidade por posto</v>
      </c>
      <c r="D33" s="458" t="str">
        <f>'INSUMOS - Período Regular'!E115</f>
        <v>Valor Unitário</v>
      </c>
      <c r="E33" s="458" t="s">
        <v>224</v>
      </c>
      <c r="F33" s="458" t="s">
        <v>167</v>
      </c>
    </row>
    <row r="34" spans="1:6" ht="22.5" x14ac:dyDescent="0.2">
      <c r="A34" s="459">
        <f>'INSUMOS - Período Regular'!A117</f>
        <v>1</v>
      </c>
      <c r="B34" s="460" t="str">
        <f>'INSUMOS - Período Regular'!B117</f>
        <v>Botas de segurança (par), de borracha (PVC), com biqueira de material isolante e colarinho acolchoado.</v>
      </c>
      <c r="C34" s="755"/>
      <c r="D34" s="461">
        <f>'INSUMOS - Período Regular'!E117</f>
        <v>0</v>
      </c>
      <c r="E34" s="462">
        <f>D34*C34</f>
        <v>0</v>
      </c>
      <c r="F34" s="463">
        <f>ROUND(E34/2,2)</f>
        <v>0</v>
      </c>
    </row>
    <row r="35" spans="1:6" x14ac:dyDescent="0.2">
      <c r="A35" s="459">
        <f>'INSUMOS - Período Regular'!A118</f>
        <v>2</v>
      </c>
      <c r="B35" s="460" t="str">
        <f>'INSUMOS - Período Regular'!B118</f>
        <v>Calçado de couro</v>
      </c>
      <c r="C35" s="755"/>
      <c r="D35" s="461">
        <f>'INSUMOS - Período Regular'!E118</f>
        <v>0</v>
      </c>
      <c r="E35" s="462">
        <f t="shared" ref="E35:E50" si="2">D35*C35</f>
        <v>0</v>
      </c>
      <c r="F35" s="463">
        <f t="shared" ref="F35:F50" si="3">ROUND(E35/2,2)</f>
        <v>0</v>
      </c>
    </row>
    <row r="36" spans="1:6" x14ac:dyDescent="0.2">
      <c r="A36" s="459">
        <f>'INSUMOS - Período Regular'!A119</f>
        <v>3</v>
      </c>
      <c r="B36" s="460" t="str">
        <f>'INSUMOS - Período Regular'!B119</f>
        <v>Capacete de segurança (contra queda, projeção de objetos e impacto).</v>
      </c>
      <c r="C36" s="755"/>
      <c r="D36" s="461">
        <f>'INSUMOS - Período Regular'!E119</f>
        <v>0</v>
      </c>
      <c r="E36" s="462">
        <f t="shared" si="2"/>
        <v>0</v>
      </c>
      <c r="F36" s="463">
        <f t="shared" si="3"/>
        <v>0</v>
      </c>
    </row>
    <row r="37" spans="1:6" x14ac:dyDescent="0.2">
      <c r="A37" s="459">
        <f>'INSUMOS - Período Regular'!A120</f>
        <v>4</v>
      </c>
      <c r="B37" s="460" t="str">
        <f>'INSUMOS - Período Regular'!B120</f>
        <v>Capacete de segurança especial aba frontal com jugular</v>
      </c>
      <c r="C37" s="755"/>
      <c r="D37" s="461">
        <f>'INSUMOS - Período Regular'!E120</f>
        <v>0</v>
      </c>
      <c r="E37" s="462">
        <f t="shared" si="2"/>
        <v>0</v>
      </c>
      <c r="F37" s="463">
        <f t="shared" si="3"/>
        <v>0</v>
      </c>
    </row>
    <row r="38" spans="1:6" ht="56.25" x14ac:dyDescent="0.2">
      <c r="A38" s="459">
        <f>'INSUMOS - Período Regular'!A121</f>
        <v>5</v>
      </c>
      <c r="B38" s="460" t="str">
        <f>'INSUMOS - Período Regular'!B121</f>
        <v>Cinturão de segurança tipo paraquedista/abdominal, com, no mínimo, 4 pontos de ancoragem e apoio lombar,  confeccionado em fita primária e secundária de poliéster de 45 mm. Com certificado de aprovação válido e compatível com o talabarte ou trava quedas a ser utilizado. Modelo de referência: 3M Altiseg Onyx Elektron Dieletric HB004592638 - Tamanho 2</v>
      </c>
      <c r="C38" s="755"/>
      <c r="D38" s="461">
        <f>'INSUMOS - Período Regular'!E121</f>
        <v>0</v>
      </c>
      <c r="E38" s="462">
        <f t="shared" si="2"/>
        <v>0</v>
      </c>
      <c r="F38" s="463">
        <f t="shared" si="3"/>
        <v>0</v>
      </c>
    </row>
    <row r="39" spans="1:6" ht="45" x14ac:dyDescent="0.2">
      <c r="A39" s="459">
        <f>'INSUMOS - Período Regular'!A122</f>
        <v>6</v>
      </c>
      <c r="B39" s="460" t="str">
        <f>'INSUMOS - Período Regular'!B122</f>
        <v>Talabarte Modelo Y, com absorvedor de energia e Fita Tubular, dois conectores classe A com abertura de 55mm, um conector classe "T" com abertura de 17mm, conectores com trava de segurança. Fabricado em fita poliéster com costura de alta resistência. Comprimento: 1,35m</v>
      </c>
      <c r="C39" s="755"/>
      <c r="D39" s="461">
        <f>'INSUMOS - Período Regular'!E122</f>
        <v>0</v>
      </c>
      <c r="E39" s="462">
        <f t="shared" si="2"/>
        <v>0</v>
      </c>
      <c r="F39" s="463">
        <f t="shared" si="3"/>
        <v>0</v>
      </c>
    </row>
    <row r="40" spans="1:6" ht="33.75" x14ac:dyDescent="0.2">
      <c r="A40" s="459">
        <f>'INSUMOS - Período Regular'!A123</f>
        <v>7</v>
      </c>
      <c r="B40" s="460" t="str">
        <f>'INSUMOS - Período Regular'!B123</f>
        <v>Trava Quedas para Corda 12mm, com conector classe "T" com abertura 16mm em aço, em fita de poliéster de alta resistência, para movimentação no trabalho vertical de ascensão e descenso, bloqueando em caso de queda</v>
      </c>
      <c r="C40" s="755"/>
      <c r="D40" s="461">
        <f>'INSUMOS - Período Regular'!E123</f>
        <v>0</v>
      </c>
      <c r="E40" s="462">
        <f t="shared" si="2"/>
        <v>0</v>
      </c>
      <c r="F40" s="463">
        <f t="shared" si="3"/>
        <v>0</v>
      </c>
    </row>
    <row r="41" spans="1:6" ht="56.25" x14ac:dyDescent="0.2">
      <c r="A41" s="459">
        <f>'INSUMOS - Período Regular'!A124</f>
        <v>8</v>
      </c>
      <c r="B41" s="460" t="str">
        <f>'INSUMOS - Período Regular'!B124</f>
        <v>Corda em Poliamida 12mm, para trabalho em altura, de acordo com a Norma Regulamentadora 18, para uso em cadeira suspensa ou Trava Quedas, com alerta visual de desgaste na cor amarela. Trançado interno e alma central em multifilamento de poliamida. Rolo com, no mínimo, 20 metros.</v>
      </c>
      <c r="C41" s="755"/>
      <c r="D41" s="461">
        <f>'INSUMOS - Período Regular'!E124</f>
        <v>0</v>
      </c>
      <c r="E41" s="462">
        <f t="shared" si="2"/>
        <v>0</v>
      </c>
      <c r="F41" s="463">
        <f t="shared" si="3"/>
        <v>0</v>
      </c>
    </row>
    <row r="42" spans="1:6" ht="33.75" x14ac:dyDescent="0.2">
      <c r="A42" s="459">
        <f>'INSUMOS - Período Regular'!A125</f>
        <v>9</v>
      </c>
      <c r="B42" s="460" t="str">
        <f>'INSUMOS - Período Regular'!B125</f>
        <v>Mosquetão de segurança Oval Trava Dupla, em aço forjado com abertura de 17mm, trava dupla e fechamento em rosca. 1 Unidade por cinturão de segurança.</v>
      </c>
      <c r="C42" s="755"/>
      <c r="D42" s="461">
        <f>'INSUMOS - Período Regular'!E125</f>
        <v>0</v>
      </c>
      <c r="E42" s="462">
        <f t="shared" si="2"/>
        <v>0</v>
      </c>
      <c r="F42" s="463">
        <f t="shared" si="3"/>
        <v>0</v>
      </c>
    </row>
    <row r="43" spans="1:6" x14ac:dyDescent="0.2">
      <c r="A43" s="459">
        <f>'INSUMOS - Período Regular'!A126</f>
        <v>10</v>
      </c>
      <c r="B43" s="460" t="str">
        <f>'INSUMOS - Período Regular'!B126</f>
        <v>Óculos de segurança contra impacto, lentes cinza</v>
      </c>
      <c r="C43" s="755"/>
      <c r="D43" s="461">
        <f>'INSUMOS - Período Regular'!E126</f>
        <v>0</v>
      </c>
      <c r="E43" s="462">
        <f t="shared" si="2"/>
        <v>0</v>
      </c>
      <c r="F43" s="463">
        <f t="shared" si="3"/>
        <v>0</v>
      </c>
    </row>
    <row r="44" spans="1:6" x14ac:dyDescent="0.2">
      <c r="A44" s="459">
        <f>'INSUMOS - Período Regular'!A127</f>
        <v>11</v>
      </c>
      <c r="B44" s="460" t="str">
        <f>'INSUMOS - Período Regular'!B127</f>
        <v>Óculos de segurança contra respingos</v>
      </c>
      <c r="C44" s="755"/>
      <c r="D44" s="461">
        <f>'INSUMOS - Período Regular'!E127</f>
        <v>0</v>
      </c>
      <c r="E44" s="462">
        <f t="shared" si="2"/>
        <v>0</v>
      </c>
      <c r="F44" s="463">
        <f t="shared" si="3"/>
        <v>0</v>
      </c>
    </row>
    <row r="45" spans="1:6" x14ac:dyDescent="0.2">
      <c r="A45" s="459">
        <f>'INSUMOS - Período Regular'!A128</f>
        <v>12</v>
      </c>
      <c r="B45" s="460" t="str">
        <f>'INSUMOS - Período Regular'!B128</f>
        <v>Protetor auditivo (par) tipo plug de silicone com cordão em PVC</v>
      </c>
      <c r="C45" s="755"/>
      <c r="D45" s="461">
        <f>'INSUMOS - Período Regular'!E128</f>
        <v>0</v>
      </c>
      <c r="E45" s="462">
        <f t="shared" si="2"/>
        <v>0</v>
      </c>
      <c r="F45" s="463">
        <f t="shared" si="3"/>
        <v>0</v>
      </c>
    </row>
    <row r="46" spans="1:6" ht="22.5" x14ac:dyDescent="0.2">
      <c r="A46" s="459">
        <f>'INSUMOS - Período Regular'!A129</f>
        <v>13</v>
      </c>
      <c r="B46" s="460" t="str">
        <f>'INSUMOS - Período Regular'!B129</f>
        <v>Protetor Facial (contra projeção de fragmentos, respingos de líquidos e radiações UV)</v>
      </c>
      <c r="C46" s="755"/>
      <c r="D46" s="461">
        <f>'INSUMOS - Período Regular'!E129</f>
        <v>0</v>
      </c>
      <c r="E46" s="462">
        <f t="shared" si="2"/>
        <v>0</v>
      </c>
      <c r="F46" s="463">
        <f t="shared" si="3"/>
        <v>0</v>
      </c>
    </row>
    <row r="47" spans="1:6" x14ac:dyDescent="0.2">
      <c r="A47" s="459">
        <f>'INSUMOS - Período Regular'!A130</f>
        <v>14</v>
      </c>
      <c r="B47" s="460" t="str">
        <f>'INSUMOS - Período Regular'!B130</f>
        <v>Protetor Solar FPS 70, em embalagens individuais de 200 ml</v>
      </c>
      <c r="C47" s="755"/>
      <c r="D47" s="461">
        <f>'INSUMOS - Período Regular'!E130</f>
        <v>0</v>
      </c>
      <c r="E47" s="462">
        <f t="shared" si="2"/>
        <v>0</v>
      </c>
      <c r="F47" s="463">
        <f t="shared" si="3"/>
        <v>0</v>
      </c>
    </row>
    <row r="48" spans="1:6" x14ac:dyDescent="0.2">
      <c r="A48" s="459">
        <f>'INSUMOS - Período Regular'!A131</f>
        <v>15</v>
      </c>
      <c r="B48" s="460" t="str">
        <f>'INSUMOS - Período Regular'!B131</f>
        <v>Luvas (par) de proteção (couro, lona plastificada, borracha ou neoprene)</v>
      </c>
      <c r="C48" s="755"/>
      <c r="D48" s="461">
        <f>'INSUMOS - Período Regular'!E131</f>
        <v>0</v>
      </c>
      <c r="E48" s="462">
        <f t="shared" si="2"/>
        <v>0</v>
      </c>
      <c r="F48" s="463">
        <f t="shared" si="3"/>
        <v>0</v>
      </c>
    </row>
    <row r="49" spans="1:6" x14ac:dyDescent="0.2">
      <c r="A49" s="459">
        <f>'INSUMOS - Período Regular'!A133</f>
        <v>17</v>
      </c>
      <c r="B49" s="460" t="str">
        <f>'INSUMOS - Período Regular'!B133</f>
        <v>Luva de proteção de poliamida</v>
      </c>
      <c r="C49" s="755"/>
      <c r="D49" s="464">
        <f>'INSUMOS - Período Regular'!E133</f>
        <v>0</v>
      </c>
      <c r="E49" s="462">
        <f t="shared" si="2"/>
        <v>0</v>
      </c>
      <c r="F49" s="463">
        <f t="shared" si="3"/>
        <v>0</v>
      </c>
    </row>
    <row r="50" spans="1:6" ht="22.5" x14ac:dyDescent="0.2">
      <c r="A50" s="459">
        <v>17</v>
      </c>
      <c r="B50" s="776" t="s">
        <v>319</v>
      </c>
      <c r="C50" s="775"/>
      <c r="D50" s="777"/>
      <c r="E50" s="462">
        <f t="shared" si="2"/>
        <v>0</v>
      </c>
      <c r="F50" s="463">
        <f t="shared" si="3"/>
        <v>0</v>
      </c>
    </row>
    <row r="51" spans="1:6" ht="13.5" customHeight="1" x14ac:dyDescent="0.2">
      <c r="A51" s="1019"/>
      <c r="B51" s="1019"/>
      <c r="C51" s="465"/>
      <c r="D51" s="466" t="s">
        <v>220</v>
      </c>
      <c r="E51" s="467">
        <f>SUM(E34:E50)</f>
        <v>0</v>
      </c>
      <c r="F51" s="468">
        <f>SUM(F34:F50)</f>
        <v>0</v>
      </c>
    </row>
    <row r="52" spans="1:6" x14ac:dyDescent="0.2">
      <c r="A52" s="992"/>
      <c r="B52" s="992"/>
      <c r="C52" s="422"/>
      <c r="D52" s="336"/>
      <c r="E52" s="337"/>
      <c r="F52" s="339"/>
    </row>
    <row r="53" spans="1:6" ht="13.5" thickBot="1" x14ac:dyDescent="0.25">
      <c r="A53" s="374"/>
      <c r="B53" s="375"/>
      <c r="C53" s="375"/>
      <c r="E53" s="469" t="s">
        <v>225</v>
      </c>
      <c r="F53" s="470">
        <f>ROUND(E51*6,2)</f>
        <v>0</v>
      </c>
    </row>
    <row r="54" spans="1:6" ht="13.5" customHeight="1" thickBot="1" x14ac:dyDescent="0.25">
      <c r="A54" s="374"/>
      <c r="B54" s="233"/>
      <c r="C54" s="471"/>
      <c r="E54" s="337" t="s">
        <v>297</v>
      </c>
      <c r="F54" s="409">
        <f>F51</f>
        <v>0</v>
      </c>
    </row>
    <row r="55" spans="1:6" ht="13.5" customHeight="1" x14ac:dyDescent="0.2">
      <c r="A55" s="374"/>
      <c r="B55" s="233"/>
      <c r="C55" s="471"/>
      <c r="D55" s="337"/>
      <c r="E55" s="339"/>
      <c r="F55" s="233"/>
    </row>
    <row r="56" spans="1:6" ht="16.5" thickBot="1" x14ac:dyDescent="0.25">
      <c r="A56" s="444" t="str">
        <f>'INSUMOS - Período Regular'!A156</f>
        <v>UNIFORMES</v>
      </c>
      <c r="B56" s="445"/>
      <c r="C56" s="445"/>
      <c r="D56" s="445"/>
      <c r="E56" s="445"/>
      <c r="F56" s="445"/>
    </row>
    <row r="57" spans="1:6" ht="36.75" thickTop="1" x14ac:dyDescent="0.2">
      <c r="A57" s="458" t="str">
        <f>'INSUMOS - Período Regular'!A157</f>
        <v>Item</v>
      </c>
      <c r="B57" s="458" t="str">
        <f>'INSUMOS - Período Regular'!B157</f>
        <v>Descrição</v>
      </c>
      <c r="C57" s="458" t="str">
        <f>'INSUMOS - Período Regular'!C157</f>
        <v>Quantidade por fornecimento</v>
      </c>
      <c r="D57" s="458" t="str">
        <f>'INSUMOS - Período Regular'!D157</f>
        <v>Qtde. estimada de fornecimentos nos 30 meses</v>
      </c>
      <c r="E57" s="458" t="str">
        <f>'INSUMOS - Período Regular'!E157</f>
        <v>Valor Unitário</v>
      </c>
      <c r="F57" s="458" t="s">
        <v>167</v>
      </c>
    </row>
    <row r="58" spans="1:6" x14ac:dyDescent="0.2">
      <c r="A58" s="472">
        <f>'INSUMOS - Período Regular'!A158</f>
        <v>1</v>
      </c>
      <c r="B58" s="423" t="str">
        <f>'INSUMOS - Período Regular'!B158</f>
        <v>Calça Jeans</v>
      </c>
      <c r="C58" s="473">
        <v>2</v>
      </c>
      <c r="D58" s="474">
        <v>1</v>
      </c>
      <c r="E58" s="359">
        <f>'INSUMOS - Período Regular'!E158</f>
        <v>0</v>
      </c>
      <c r="F58" s="426">
        <f>IFERROR(ROUND(((E58*C58)*D58)/2,2),0)</f>
        <v>0</v>
      </c>
    </row>
    <row r="59" spans="1:6" ht="12.75" customHeight="1" x14ac:dyDescent="0.2">
      <c r="A59" s="472">
        <f>'INSUMOS - Período Regular'!A159</f>
        <v>2</v>
      </c>
      <c r="B59" s="423" t="str">
        <f>'INSUMOS - Período Regular'!B159</f>
        <v>Camiseta de manga longa de algodao com logomarca da empresa.</v>
      </c>
      <c r="C59" s="473">
        <v>2</v>
      </c>
      <c r="D59" s="475">
        <v>1</v>
      </c>
      <c r="E59" s="359">
        <f>'INSUMOS - Período Regular'!E159</f>
        <v>0</v>
      </c>
      <c r="F59" s="426">
        <f t="shared" ref="F59:F65" si="4">IFERROR(ROUND(((E59*C59)*D59)/2,2),0)</f>
        <v>0</v>
      </c>
    </row>
    <row r="60" spans="1:6" x14ac:dyDescent="0.2">
      <c r="A60" s="472">
        <f>'INSUMOS - Período Regular'!A160</f>
        <v>3</v>
      </c>
      <c r="B60" s="423" t="str">
        <f>'INSUMOS - Período Regular'!B160</f>
        <v>Camiseta manga curta de algodão com logomarca da empresa</v>
      </c>
      <c r="C60" s="473">
        <v>2</v>
      </c>
      <c r="D60" s="475">
        <v>1</v>
      </c>
      <c r="E60" s="359">
        <f>'INSUMOS - Período Regular'!E160</f>
        <v>0</v>
      </c>
      <c r="F60" s="426">
        <f t="shared" si="4"/>
        <v>0</v>
      </c>
    </row>
    <row r="61" spans="1:6" x14ac:dyDescent="0.2">
      <c r="A61" s="472">
        <f>'INSUMOS - Período Regular'!A161</f>
        <v>4</v>
      </c>
      <c r="B61" s="423" t="str">
        <f>'INSUMOS - Período Regular'!B161</f>
        <v>Crachá</v>
      </c>
      <c r="C61" s="473">
        <v>2</v>
      </c>
      <c r="D61" s="475">
        <v>1</v>
      </c>
      <c r="E61" s="359">
        <f>'INSUMOS - Período Regular'!E161</f>
        <v>0</v>
      </c>
      <c r="F61" s="426">
        <f t="shared" si="4"/>
        <v>0</v>
      </c>
    </row>
    <row r="62" spans="1:6" ht="36" x14ac:dyDescent="0.2">
      <c r="A62" s="472">
        <f>'INSUMOS - Período Regular'!A162</f>
        <v>5</v>
      </c>
      <c r="B62" s="423" t="str">
        <f>'INSUMOS - Período Regular'!B162</f>
        <v>Jaqueta de nylon com manga longa com bolsos laterais, com gola tipo camisa (para proteção do clima frio) com logomarca da empresa</v>
      </c>
      <c r="C62" s="473">
        <v>2</v>
      </c>
      <c r="D62" s="475">
        <v>1</v>
      </c>
      <c r="E62" s="359">
        <f>'INSUMOS - Período Regular'!E162</f>
        <v>0</v>
      </c>
      <c r="F62" s="426">
        <f t="shared" si="4"/>
        <v>0</v>
      </c>
    </row>
    <row r="63" spans="1:6" ht="24" x14ac:dyDescent="0.2">
      <c r="A63" s="472">
        <f>'INSUMOS - Período Regular'!A163</f>
        <v>6</v>
      </c>
      <c r="B63" s="423" t="str">
        <f>'INSUMOS - Período Regular'!B163</f>
        <v>Moletom de manga longa com punho elástico com logomarca da empresa</v>
      </c>
      <c r="C63" s="473">
        <v>2</v>
      </c>
      <c r="D63" s="475">
        <v>1</v>
      </c>
      <c r="E63" s="359">
        <f>'INSUMOS - Período Regular'!E163</f>
        <v>0</v>
      </c>
      <c r="F63" s="426">
        <f t="shared" si="4"/>
        <v>0</v>
      </c>
    </row>
    <row r="64" spans="1:6" x14ac:dyDescent="0.2">
      <c r="A64" s="472">
        <f>'INSUMOS - Período Regular'!A164</f>
        <v>8</v>
      </c>
      <c r="B64" s="423" t="str">
        <f>'INSUMOS - Período Regular'!B164</f>
        <v>Preencher com uniforme adicional, se houver</v>
      </c>
      <c r="C64" s="756"/>
      <c r="D64" s="761">
        <v>0</v>
      </c>
      <c r="E64" s="763"/>
      <c r="F64" s="426">
        <f t="shared" si="4"/>
        <v>0</v>
      </c>
    </row>
    <row r="65" spans="1:1017" ht="13.5" thickBot="1" x14ac:dyDescent="0.25">
      <c r="A65" s="472">
        <f>'INSUMOS - Período Regular'!A165</f>
        <v>9</v>
      </c>
      <c r="B65" s="423" t="str">
        <f>'INSUMOS - Período Regular'!B165</f>
        <v>Preencher com uniforme adicional, se houver</v>
      </c>
      <c r="C65" s="756"/>
      <c r="D65" s="761">
        <v>0</v>
      </c>
      <c r="E65" s="763"/>
      <c r="F65" s="426">
        <f t="shared" si="4"/>
        <v>0</v>
      </c>
    </row>
    <row r="66" spans="1:1017" ht="13.5" thickBot="1" x14ac:dyDescent="0.25">
      <c r="A66" s="416"/>
      <c r="B66" s="369"/>
      <c r="C66" s="370"/>
      <c r="D66" s="370"/>
      <c r="E66" s="337" t="s">
        <v>159</v>
      </c>
      <c r="F66" s="476">
        <f>SUM(F58:F65)</f>
        <v>0</v>
      </c>
    </row>
    <row r="67" spans="1:1017" ht="13.5" thickBot="1" x14ac:dyDescent="0.25">
      <c r="A67" s="433"/>
      <c r="B67" s="433"/>
      <c r="C67" s="433"/>
      <c r="D67" s="433"/>
      <c r="E67" s="352"/>
      <c r="F67" s="457"/>
    </row>
    <row r="68" spans="1:1017" ht="13.5" thickBot="1" x14ac:dyDescent="0.25">
      <c r="A68" s="374"/>
      <c r="B68" s="375"/>
      <c r="C68" s="375"/>
      <c r="D68" s="376"/>
      <c r="E68" s="352" t="s">
        <v>296</v>
      </c>
      <c r="F68" s="392">
        <f>F54+F66</f>
        <v>0</v>
      </c>
    </row>
    <row r="69" spans="1:1017" ht="13.5" thickBot="1" x14ac:dyDescent="0.25">
      <c r="A69" s="374"/>
      <c r="B69" s="375"/>
      <c r="C69" s="375"/>
      <c r="D69" s="376"/>
      <c r="E69" s="375"/>
      <c r="F69" s="375"/>
    </row>
    <row r="70" spans="1:1017" ht="16.5" customHeight="1" thickBot="1" x14ac:dyDescent="0.25">
      <c r="B70" s="438" t="s">
        <v>42</v>
      </c>
      <c r="I70" s="440"/>
      <c r="J70" s="441"/>
      <c r="K70" s="441"/>
      <c r="L70" s="441"/>
      <c r="M70" s="441"/>
      <c r="ALQ70" s="116"/>
      <c r="ALR70" s="116"/>
      <c r="ALS70" s="116"/>
      <c r="ALT70" s="116"/>
      <c r="ALU70" s="116"/>
      <c r="ALV70" s="116"/>
      <c r="ALW70" s="116"/>
      <c r="ALX70" s="116"/>
      <c r="ALY70" s="116"/>
      <c r="ALZ70" s="116"/>
      <c r="AMA70" s="116"/>
      <c r="AMB70" s="116"/>
      <c r="AMC70" s="116"/>
    </row>
    <row r="71" spans="1:1017" x14ac:dyDescent="0.2">
      <c r="B71" s="439"/>
    </row>
  </sheetData>
  <sheetProtection algorithmName="SHA-512" hashValue="bPzyUe/2Nk6mIuE5pc52UZ6QBaHbLh9AtDXh4EoWsUwnfPRAHvq2ebJQqCa6I1TvSd7zQHkmhI4SEk229FEbNg==" saltValue="YgJ2kyTzbO7yM3rwkw0LGw==" spinCount="100000" sheet="1" objects="1" scenarios="1" selectLockedCells="1"/>
  <mergeCells count="10">
    <mergeCell ref="A1:F1"/>
    <mergeCell ref="A2:F2"/>
    <mergeCell ref="A3:F3"/>
    <mergeCell ref="A5:F5"/>
    <mergeCell ref="A6:F6"/>
    <mergeCell ref="A51:B52"/>
    <mergeCell ref="A12:F12"/>
    <mergeCell ref="C14:D14"/>
    <mergeCell ref="C10:F10"/>
    <mergeCell ref="A8:F8"/>
  </mergeCells>
  <printOptions horizontalCentered="1"/>
  <pageMargins left="0.51181102362204722" right="0.51181102362204722" top="0.78740157480314965" bottom="0.78740157480314965" header="0.31496062992125984" footer="0.31496062992125984"/>
  <pageSetup paperSize="9" scale="70" fitToHeight="5" orientation="portrait" r:id="rId1"/>
  <headerFooter>
    <oddFooter>&amp;R&amp;A
&amp;P/&amp;N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245"/>
  <sheetViews>
    <sheetView showGridLines="0" view="pageBreakPreview" zoomScale="90" zoomScaleNormal="100" zoomScaleSheetLayoutView="90" workbookViewId="0">
      <selection sqref="A1:I1"/>
    </sheetView>
  </sheetViews>
  <sheetFormatPr defaultRowHeight="12.75" x14ac:dyDescent="0.2"/>
  <cols>
    <col min="1" max="1" width="5.5703125" style="482" customWidth="1"/>
    <col min="2" max="2" width="49.5703125" style="482" customWidth="1"/>
    <col min="3" max="9" width="18.7109375" style="482" customWidth="1"/>
    <col min="10" max="10" width="14.140625" style="482" customWidth="1"/>
    <col min="11" max="14" width="17.140625" style="482" customWidth="1"/>
    <col min="15" max="15" width="19.85546875" style="482" customWidth="1"/>
    <col min="16" max="16" width="17.140625" style="482" customWidth="1"/>
    <col min="17" max="17" width="34.28515625" style="482" customWidth="1"/>
    <col min="18" max="18" width="17.7109375" style="482" customWidth="1"/>
    <col min="19" max="19" width="13.42578125" style="482" customWidth="1"/>
    <col min="20" max="21" width="11.42578125" style="482" customWidth="1"/>
    <col min="22" max="22" width="16.5703125" style="482" customWidth="1"/>
    <col min="23" max="1025" width="11.42578125" style="482" customWidth="1"/>
    <col min="1026" max="16384" width="9.140625" style="1"/>
  </cols>
  <sheetData>
    <row r="1" spans="1:24" s="478" customFormat="1" ht="17.100000000000001" customHeight="1" x14ac:dyDescent="0.2">
      <c r="A1" s="1054" t="str">
        <f>'RESUMO POSTOS'!A1:I1</f>
        <v>TRIBUNAL REGIONAL ELEITORAL DO PARANÁ</v>
      </c>
      <c r="B1" s="1054"/>
      <c r="C1" s="1054"/>
      <c r="D1" s="1054"/>
      <c r="E1" s="1054"/>
      <c r="F1" s="1054"/>
      <c r="G1" s="1054"/>
      <c r="H1" s="1054"/>
      <c r="I1" s="1054"/>
      <c r="J1" s="477"/>
      <c r="K1" s="477"/>
      <c r="L1" s="477"/>
      <c r="M1" s="477"/>
      <c r="N1" s="477"/>
      <c r="O1" s="477"/>
      <c r="P1" s="477"/>
      <c r="Q1" s="477"/>
      <c r="R1" s="477"/>
      <c r="S1" s="477"/>
      <c r="T1" s="477"/>
      <c r="U1" s="477"/>
      <c r="V1" s="477"/>
      <c r="W1" s="477"/>
      <c r="X1" s="477"/>
    </row>
    <row r="2" spans="1:24" s="478" customFormat="1" ht="17.100000000000001" customHeight="1" x14ac:dyDescent="0.2">
      <c r="A2" s="1055" t="str">
        <f>'RESUMO POSTOS'!A2:I2</f>
        <v>PLANILHA DE COMPOSIÇÃO DE CUSTOS E FORMAÇÃO DE PREÇOS - Estimativa do TRE-PR</v>
      </c>
      <c r="B2" s="1055"/>
      <c r="C2" s="1055"/>
      <c r="D2" s="1055"/>
      <c r="E2" s="1055"/>
      <c r="F2" s="1055"/>
      <c r="G2" s="1055"/>
      <c r="H2" s="1055"/>
      <c r="I2" s="1055"/>
      <c r="J2" s="477"/>
      <c r="K2" s="477"/>
      <c r="L2" s="477"/>
      <c r="M2" s="477"/>
      <c r="N2" s="477"/>
      <c r="O2" s="477"/>
      <c r="P2" s="477"/>
      <c r="Q2" s="477"/>
      <c r="R2" s="477"/>
      <c r="S2" s="477"/>
      <c r="T2" s="477"/>
      <c r="U2" s="477"/>
      <c r="V2" s="477"/>
      <c r="W2" s="477"/>
      <c r="X2" s="477"/>
    </row>
    <row r="3" spans="1:24" s="478" customFormat="1" ht="17.100000000000001" customHeight="1" x14ac:dyDescent="0.2">
      <c r="A3" s="1056" t="str">
        <f>'RESUMO POSTOS'!A3:I3</f>
        <v>Postos de Eletricistas - Serviços de Manutenção Predial em Geral (SMICRE e SMIN)</v>
      </c>
      <c r="B3" s="1056"/>
      <c r="C3" s="1056"/>
      <c r="D3" s="1056"/>
      <c r="E3" s="1056"/>
      <c r="F3" s="1056"/>
      <c r="G3" s="1056"/>
      <c r="H3" s="1056"/>
      <c r="I3" s="1056"/>
      <c r="J3" s="477"/>
      <c r="K3" s="477"/>
      <c r="L3" s="477"/>
      <c r="M3" s="477"/>
      <c r="N3" s="477"/>
      <c r="O3" s="477"/>
      <c r="P3" s="477"/>
      <c r="Q3" s="477"/>
      <c r="R3" s="477"/>
      <c r="S3" s="477"/>
      <c r="T3" s="477"/>
      <c r="U3" s="477"/>
      <c r="V3" s="477"/>
      <c r="W3" s="477"/>
      <c r="X3" s="477"/>
    </row>
    <row r="4" spans="1:24" s="478" customFormat="1" ht="15" customHeight="1" x14ac:dyDescent="0.2">
      <c r="A4" s="35"/>
      <c r="B4" s="35"/>
      <c r="C4" s="35"/>
      <c r="D4" s="35"/>
      <c r="E4" s="35"/>
      <c r="F4" s="35"/>
      <c r="G4" s="35"/>
      <c r="H4" s="35"/>
      <c r="I4" s="35"/>
      <c r="J4" s="477"/>
      <c r="K4" s="477"/>
      <c r="L4" s="477"/>
      <c r="M4" s="477"/>
      <c r="N4" s="477"/>
      <c r="O4" s="477"/>
      <c r="P4" s="477"/>
      <c r="Q4" s="477"/>
      <c r="R4" s="477"/>
      <c r="S4" s="477"/>
      <c r="T4" s="477"/>
      <c r="U4" s="477"/>
      <c r="V4" s="477"/>
      <c r="W4" s="477"/>
      <c r="X4" s="477"/>
    </row>
    <row r="5" spans="1:24" s="480" customFormat="1" ht="15" customHeight="1" x14ac:dyDescent="0.2">
      <c r="A5" s="1057" t="str">
        <f>'RESUMO POSTOS'!A8:I8</f>
        <v>Nome da Empresa</v>
      </c>
      <c r="B5" s="1058"/>
      <c r="C5" s="1058"/>
      <c r="D5" s="1058"/>
      <c r="E5" s="1058"/>
      <c r="F5" s="1058"/>
      <c r="G5" s="1058"/>
      <c r="H5" s="1058"/>
      <c r="I5" s="1059"/>
      <c r="J5" s="479"/>
      <c r="K5" s="479"/>
      <c r="L5" s="479"/>
      <c r="M5" s="479"/>
      <c r="N5" s="479"/>
      <c r="O5" s="479"/>
      <c r="P5" s="479"/>
      <c r="Q5" s="479"/>
      <c r="R5" s="479"/>
      <c r="S5" s="479"/>
      <c r="T5" s="479"/>
      <c r="U5" s="479"/>
      <c r="V5" s="479"/>
      <c r="W5" s="479"/>
      <c r="X5" s="479"/>
    </row>
    <row r="6" spans="1:24" s="480" customFormat="1" ht="15" customHeight="1" x14ac:dyDescent="0.2">
      <c r="A6" s="1060" t="str">
        <f>'RESUMO POSTOS'!A9:I9</f>
        <v>CNPJ</v>
      </c>
      <c r="B6" s="1061"/>
      <c r="C6" s="1061"/>
      <c r="D6" s="1061"/>
      <c r="E6" s="1061"/>
      <c r="F6" s="1061"/>
      <c r="G6" s="1061"/>
      <c r="H6" s="1061"/>
      <c r="I6" s="1062"/>
      <c r="J6" s="479"/>
      <c r="K6" s="479"/>
      <c r="L6" s="479"/>
      <c r="M6" s="479"/>
      <c r="N6" s="479"/>
      <c r="O6" s="479"/>
      <c r="P6" s="479"/>
      <c r="Q6" s="479"/>
      <c r="R6" s="479"/>
      <c r="S6" s="479"/>
      <c r="T6" s="479"/>
      <c r="U6" s="479"/>
      <c r="V6" s="479"/>
      <c r="W6" s="479"/>
      <c r="X6" s="479"/>
    </row>
    <row r="7" spans="1:24" s="480" customFormat="1" ht="15" customHeight="1" thickBot="1" x14ac:dyDescent="0.25">
      <c r="A7" s="234"/>
      <c r="B7" s="234"/>
      <c r="C7" s="234"/>
      <c r="D7" s="234"/>
      <c r="E7" s="234"/>
      <c r="F7" s="234"/>
      <c r="G7" s="234"/>
      <c r="H7" s="234"/>
      <c r="I7" s="36"/>
      <c r="J7" s="479"/>
      <c r="K7" s="479"/>
      <c r="L7" s="479"/>
      <c r="M7" s="479"/>
      <c r="N7" s="479"/>
      <c r="O7" s="479"/>
      <c r="P7" s="479"/>
      <c r="Q7" s="479"/>
      <c r="R7" s="479"/>
      <c r="S7" s="479"/>
      <c r="T7" s="479"/>
      <c r="U7" s="479"/>
      <c r="V7" s="479"/>
      <c r="W7" s="479"/>
      <c r="X7" s="479"/>
    </row>
    <row r="8" spans="1:24" s="480" customFormat="1" ht="30" customHeight="1" thickBot="1" x14ac:dyDescent="0.25">
      <c r="A8" s="1063" t="s">
        <v>126</v>
      </c>
      <c r="B8" s="1064"/>
      <c r="C8" s="1064"/>
      <c r="D8" s="1064"/>
      <c r="E8" s="1064"/>
      <c r="F8" s="1064"/>
      <c r="G8" s="1064"/>
      <c r="H8" s="1064"/>
      <c r="I8" s="944"/>
      <c r="J8" s="479"/>
      <c r="K8" s="479"/>
      <c r="L8" s="479"/>
      <c r="M8" s="479"/>
      <c r="N8" s="479"/>
      <c r="O8" s="479"/>
      <c r="P8" s="479"/>
      <c r="Q8" s="479"/>
      <c r="R8" s="479"/>
      <c r="S8" s="479"/>
      <c r="T8" s="479"/>
      <c r="U8" s="479"/>
      <c r="V8" s="479"/>
      <c r="W8" s="479"/>
      <c r="X8" s="479"/>
    </row>
    <row r="9" spans="1:24" x14ac:dyDescent="0.2">
      <c r="A9" s="481"/>
      <c r="B9" s="481"/>
      <c r="C9" s="481"/>
      <c r="D9" s="481"/>
      <c r="E9" s="481"/>
      <c r="F9" s="481"/>
      <c r="G9" s="481"/>
      <c r="H9" s="481"/>
      <c r="I9" s="481"/>
    </row>
    <row r="10" spans="1:24" s="484" customFormat="1" ht="15" customHeight="1" x14ac:dyDescent="0.2">
      <c r="A10" s="110" t="s">
        <v>1</v>
      </c>
      <c r="B10" s="1078" t="s">
        <v>29</v>
      </c>
      <c r="C10" s="1078"/>
      <c r="D10" s="1078"/>
      <c r="E10" s="1078" t="s">
        <v>98</v>
      </c>
      <c r="F10" s="1078"/>
      <c r="G10" s="1028" t="s">
        <v>422</v>
      </c>
      <c r="H10" s="1029"/>
      <c r="I10" s="538"/>
      <c r="J10" s="483"/>
      <c r="K10" s="483"/>
      <c r="L10" s="483"/>
      <c r="M10" s="483"/>
      <c r="N10" s="483"/>
      <c r="O10" s="483"/>
      <c r="P10" s="483"/>
      <c r="Q10" s="483"/>
      <c r="R10" s="483"/>
      <c r="S10" s="483"/>
      <c r="T10" s="483"/>
      <c r="U10" s="483"/>
      <c r="V10" s="483"/>
      <c r="W10" s="483"/>
      <c r="X10" s="483"/>
    </row>
    <row r="11" spans="1:24" s="484" customFormat="1" ht="15" customHeight="1" x14ac:dyDescent="0.2">
      <c r="A11" s="105">
        <f>'POSTOS SMICRE'!A16</f>
        <v>1</v>
      </c>
      <c r="B11" s="1071" t="str">
        <f>'POSTOS SMICRE'!B33</f>
        <v>Encarregado Geral - Capital</v>
      </c>
      <c r="C11" s="1072"/>
      <c r="D11" s="1073"/>
      <c r="E11" s="1077">
        <f>'POSTOS SMICRE'!C33</f>
        <v>44</v>
      </c>
      <c r="F11" s="1077"/>
      <c r="G11" s="1024">
        <f>'POSTOS SMICRE'!D16</f>
        <v>0</v>
      </c>
      <c r="H11" s="1025"/>
      <c r="I11" s="538"/>
      <c r="J11" s="483"/>
      <c r="K11" s="483"/>
      <c r="L11" s="483"/>
      <c r="M11" s="483"/>
      <c r="N11" s="483"/>
      <c r="O11" s="483"/>
      <c r="P11" s="483"/>
      <c r="Q11" s="483"/>
      <c r="R11" s="483"/>
      <c r="S11" s="483"/>
      <c r="T11" s="483"/>
      <c r="U11" s="483"/>
      <c r="V11" s="483"/>
      <c r="W11" s="483"/>
      <c r="X11" s="483"/>
    </row>
    <row r="12" spans="1:24" s="484" customFormat="1" ht="15" customHeight="1" x14ac:dyDescent="0.2">
      <c r="A12" s="109">
        <f>'POSTOS SMICRE'!A17</f>
        <v>2</v>
      </c>
      <c r="B12" s="1074" t="str">
        <f>'POSTOS SMICRE'!B34</f>
        <v>Sub Encarregado - Capital</v>
      </c>
      <c r="C12" s="1075"/>
      <c r="D12" s="1076"/>
      <c r="E12" s="1099">
        <f>'POSTOS SMICRE'!C34</f>
        <v>44</v>
      </c>
      <c r="F12" s="1100"/>
      <c r="G12" s="1026">
        <f>'POSTOS SMICRE'!D17</f>
        <v>0</v>
      </c>
      <c r="H12" s="1027"/>
      <c r="I12" s="538"/>
      <c r="J12" s="483"/>
      <c r="K12" s="483"/>
      <c r="L12" s="483"/>
      <c r="M12" s="483"/>
      <c r="N12" s="483"/>
      <c r="O12" s="483"/>
      <c r="P12" s="483"/>
      <c r="Q12" s="483"/>
      <c r="R12" s="483"/>
      <c r="S12" s="483"/>
      <c r="T12" s="483"/>
      <c r="U12" s="483"/>
      <c r="V12" s="483"/>
      <c r="W12" s="483"/>
      <c r="X12" s="483"/>
    </row>
    <row r="13" spans="1:24" s="484" customFormat="1" ht="15" customHeight="1" x14ac:dyDescent="0.2">
      <c r="A13" s="105">
        <f>'POSTOS SMICRE'!A18</f>
        <v>3</v>
      </c>
      <c r="B13" s="1071" t="str">
        <f>'POSTOS SMICRE'!B35</f>
        <v>Oficial Eletricista B  - Capital</v>
      </c>
      <c r="C13" s="1072"/>
      <c r="D13" s="1073"/>
      <c r="E13" s="1077">
        <f>'POSTOS SMICRE'!C35</f>
        <v>44</v>
      </c>
      <c r="F13" s="1077"/>
      <c r="G13" s="1024">
        <f>'POSTOS SMICRE'!D18</f>
        <v>0</v>
      </c>
      <c r="H13" s="1025"/>
      <c r="I13" s="107"/>
      <c r="J13" s="483"/>
      <c r="K13" s="483"/>
      <c r="L13" s="483"/>
      <c r="M13" s="483"/>
      <c r="N13" s="483"/>
      <c r="O13" s="483"/>
      <c r="P13" s="483"/>
      <c r="Q13" s="483"/>
      <c r="R13" s="483"/>
      <c r="S13" s="483"/>
      <c r="T13" s="483"/>
      <c r="U13" s="483"/>
      <c r="V13" s="483"/>
      <c r="W13" s="483"/>
      <c r="X13" s="483"/>
    </row>
    <row r="14" spans="1:24" s="484" customFormat="1" ht="15" customHeight="1" x14ac:dyDescent="0.2">
      <c r="A14" s="109">
        <f>'POSTOS SMICRE'!A21</f>
        <v>4</v>
      </c>
      <c r="B14" s="1074" t="str">
        <f>'POSTOS SMICRE'!B36</f>
        <v>Encarregado B - Com CNH categoria C - Capital (RMC e Litoral)</v>
      </c>
      <c r="C14" s="1075"/>
      <c r="D14" s="1076"/>
      <c r="E14" s="1099">
        <f>'POSTOS SMICRE'!C36</f>
        <v>44</v>
      </c>
      <c r="F14" s="1100"/>
      <c r="G14" s="1026">
        <f>'POSTOS SMICRE'!D21</f>
        <v>0</v>
      </c>
      <c r="H14" s="1027"/>
      <c r="I14" s="107"/>
      <c r="J14" s="483"/>
      <c r="K14" s="483"/>
      <c r="L14" s="483"/>
      <c r="M14" s="483"/>
      <c r="N14" s="483"/>
      <c r="O14" s="483"/>
      <c r="P14" s="483"/>
      <c r="Q14" s="483"/>
      <c r="R14" s="483"/>
      <c r="S14" s="483"/>
      <c r="T14" s="483"/>
      <c r="U14" s="483"/>
      <c r="V14" s="483"/>
      <c r="W14" s="483"/>
      <c r="X14" s="483"/>
    </row>
    <row r="15" spans="1:24" s="484" customFormat="1" ht="15" customHeight="1" x14ac:dyDescent="0.2">
      <c r="A15" s="105">
        <f>'POSTOS SMICRE'!A22</f>
        <v>5</v>
      </c>
      <c r="B15" s="1071" t="str">
        <f>'POSTOS SMICRE'!B37</f>
        <v>Oficial Eletricista B - Com CNH C - Capital (RMC e Litoral)</v>
      </c>
      <c r="C15" s="1072"/>
      <c r="D15" s="1073"/>
      <c r="E15" s="1077">
        <f>'POSTOS SMICRE'!C37</f>
        <v>44</v>
      </c>
      <c r="F15" s="1077"/>
      <c r="G15" s="1024">
        <f>'POSTOS SMICRE'!D22</f>
        <v>0</v>
      </c>
      <c r="H15" s="1025"/>
      <c r="I15" s="107"/>
      <c r="J15" s="483"/>
      <c r="K15" s="483"/>
      <c r="L15" s="483"/>
      <c r="M15" s="483"/>
      <c r="N15" s="483"/>
      <c r="O15" s="483"/>
      <c r="P15" s="483"/>
      <c r="Q15" s="483"/>
      <c r="R15" s="483"/>
      <c r="S15" s="483"/>
      <c r="T15" s="483"/>
      <c r="U15" s="483"/>
      <c r="V15" s="483"/>
      <c r="W15" s="483"/>
      <c r="X15" s="483"/>
    </row>
    <row r="16" spans="1:24" s="484" customFormat="1" ht="15" customHeight="1" x14ac:dyDescent="0.2">
      <c r="A16" s="184">
        <f>'POSTOS SMICRE'!A25</f>
        <v>6</v>
      </c>
      <c r="B16" s="1113" t="str">
        <f>'POSTOS SMICRE'!B41</f>
        <v>Oficial Eletricista B - Capital - Período Eleitoral</v>
      </c>
      <c r="C16" s="1114"/>
      <c r="D16" s="1115"/>
      <c r="E16" s="1116">
        <f>'POSTOS SMICRE'!C41</f>
        <v>44</v>
      </c>
      <c r="F16" s="1117"/>
      <c r="G16" s="1026">
        <f>'POSTOS SMICRE'!D25</f>
        <v>0</v>
      </c>
      <c r="H16" s="1027"/>
      <c r="I16" s="106"/>
      <c r="J16" s="483"/>
      <c r="K16" s="483"/>
      <c r="L16" s="483"/>
      <c r="M16" s="483"/>
      <c r="N16" s="483"/>
      <c r="O16" s="483"/>
      <c r="P16" s="483"/>
      <c r="Q16" s="483"/>
      <c r="R16" s="483"/>
      <c r="S16" s="483"/>
      <c r="T16" s="483"/>
      <c r="U16" s="483"/>
      <c r="V16" s="483"/>
      <c r="W16" s="483"/>
      <c r="X16" s="483"/>
    </row>
    <row r="17" spans="1:24" s="484" customFormat="1" ht="15" customHeight="1" x14ac:dyDescent="0.2">
      <c r="A17" s="187">
        <f>'POSTOS SMIN e USINA'!A67</f>
        <v>7</v>
      </c>
      <c r="B17" s="1103" t="str">
        <f>'POSTOS SMIN e USINA'!B67</f>
        <v>Encarregado B - Com CNH categoria C - PSR Sede/SMIN</v>
      </c>
      <c r="C17" s="1104"/>
      <c r="D17" s="1105"/>
      <c r="E17" s="1101">
        <f>'POSTOS SMIN e USINA'!C67</f>
        <v>44</v>
      </c>
      <c r="F17" s="1102"/>
      <c r="G17" s="1024">
        <f>'POSTOS SMIN e USINA'!D16</f>
        <v>0</v>
      </c>
      <c r="H17" s="1025"/>
      <c r="I17" s="106"/>
      <c r="J17" s="483"/>
      <c r="K17" s="483"/>
      <c r="L17" s="483"/>
      <c r="M17" s="483"/>
      <c r="N17" s="483"/>
      <c r="O17" s="483"/>
      <c r="P17" s="483"/>
      <c r="Q17" s="483"/>
      <c r="R17" s="483"/>
      <c r="S17" s="483"/>
      <c r="T17" s="483"/>
      <c r="U17" s="483"/>
      <c r="V17" s="483"/>
      <c r="W17" s="483"/>
      <c r="X17" s="483"/>
    </row>
    <row r="18" spans="1:24" s="484" customFormat="1" ht="15" customHeight="1" x14ac:dyDescent="0.2">
      <c r="A18" s="186">
        <f>'POSTOS SMIN e USINA'!A68</f>
        <v>8</v>
      </c>
      <c r="B18" s="1074" t="str">
        <f>'POSTOS SMIN e USINA'!B68</f>
        <v>Encarregado B - Com CNH categoria C - PSR Cascavel</v>
      </c>
      <c r="C18" s="1075"/>
      <c r="D18" s="1076"/>
      <c r="E18" s="1099">
        <f>'POSTOS SMIN e USINA'!C68</f>
        <v>44</v>
      </c>
      <c r="F18" s="1100"/>
      <c r="G18" s="1026">
        <f>'POSTOS SMIN e USINA'!D26</f>
        <v>0</v>
      </c>
      <c r="H18" s="1027"/>
      <c r="I18" s="106"/>
      <c r="J18" s="483"/>
      <c r="K18" s="483"/>
      <c r="L18" s="483"/>
      <c r="M18" s="483"/>
      <c r="N18" s="483"/>
      <c r="O18" s="483"/>
      <c r="P18" s="483"/>
      <c r="Q18" s="483"/>
      <c r="R18" s="483"/>
      <c r="S18" s="483"/>
      <c r="T18" s="483"/>
      <c r="U18" s="483"/>
      <c r="V18" s="483"/>
      <c r="W18" s="483"/>
      <c r="X18" s="483"/>
    </row>
    <row r="19" spans="1:24" s="484" customFormat="1" ht="15" customHeight="1" x14ac:dyDescent="0.2">
      <c r="A19" s="187">
        <f>'POSTOS SMIN e USINA'!A69</f>
        <v>9</v>
      </c>
      <c r="B19" s="1103" t="str">
        <f>'POSTOS SMIN e USINA'!B69</f>
        <v>Oficial Eletricista B - Com CNH categoria C - PSR Cascavel</v>
      </c>
      <c r="C19" s="1104"/>
      <c r="D19" s="1105"/>
      <c r="E19" s="1101">
        <f>'POSTOS SMIN e USINA'!C69</f>
        <v>44</v>
      </c>
      <c r="F19" s="1102"/>
      <c r="G19" s="1024">
        <f>'POSTOS SMIN e USINA'!D27</f>
        <v>0</v>
      </c>
      <c r="H19" s="1025"/>
      <c r="I19" s="106"/>
      <c r="J19" s="483"/>
      <c r="K19" s="483"/>
      <c r="L19" s="483"/>
      <c r="M19" s="483"/>
      <c r="N19" s="483"/>
      <c r="O19" s="483"/>
      <c r="P19" s="483"/>
      <c r="Q19" s="483"/>
      <c r="R19" s="483"/>
      <c r="S19" s="483"/>
      <c r="T19" s="483"/>
      <c r="U19" s="483"/>
      <c r="V19" s="483"/>
      <c r="W19" s="483"/>
      <c r="X19" s="483"/>
    </row>
    <row r="20" spans="1:24" s="484" customFormat="1" ht="15" customHeight="1" x14ac:dyDescent="0.2">
      <c r="A20" s="186">
        <f>'POSTOS SMIN e USINA'!A70</f>
        <v>10</v>
      </c>
      <c r="B20" s="1074" t="str">
        <f>'POSTOS SMIN e USINA'!B70</f>
        <v>Encarregado B - Com CNH categoria C - PSR Maringá</v>
      </c>
      <c r="C20" s="1075"/>
      <c r="D20" s="1076"/>
      <c r="E20" s="1099">
        <f>'POSTOS SMIN e USINA'!C70</f>
        <v>44</v>
      </c>
      <c r="F20" s="1100"/>
      <c r="G20" s="1026">
        <f>'POSTOS SMIN e USINA'!D37</f>
        <v>0</v>
      </c>
      <c r="H20" s="1027"/>
      <c r="I20" s="106"/>
      <c r="J20" s="483"/>
      <c r="K20" s="483"/>
      <c r="L20" s="483"/>
      <c r="M20" s="483"/>
      <c r="N20" s="483"/>
      <c r="O20" s="483"/>
      <c r="P20" s="483"/>
      <c r="Q20" s="483"/>
      <c r="R20" s="483"/>
      <c r="S20" s="483"/>
      <c r="T20" s="483"/>
      <c r="U20" s="483"/>
      <c r="V20" s="483"/>
      <c r="W20" s="483"/>
      <c r="X20" s="483"/>
    </row>
    <row r="21" spans="1:24" s="484" customFormat="1" ht="15" customHeight="1" x14ac:dyDescent="0.2">
      <c r="A21" s="187">
        <f>'POSTOS SMIN e USINA'!A71</f>
        <v>11</v>
      </c>
      <c r="B21" s="1103" t="str">
        <f>'POSTOS SMIN e USINA'!B71</f>
        <v>Oficial Eletricista B - Com CNH categoria C - PSR Maringá</v>
      </c>
      <c r="C21" s="1104"/>
      <c r="D21" s="1105"/>
      <c r="E21" s="1101">
        <f>'POSTOS SMIN e USINA'!C71</f>
        <v>44</v>
      </c>
      <c r="F21" s="1102"/>
      <c r="G21" s="1024">
        <f>'POSTOS SMIN e USINA'!D38</f>
        <v>0</v>
      </c>
      <c r="H21" s="1025"/>
      <c r="I21" s="106"/>
      <c r="J21" s="483"/>
      <c r="K21" s="483"/>
      <c r="L21" s="483"/>
      <c r="M21" s="483"/>
      <c r="N21" s="483"/>
      <c r="O21" s="483"/>
      <c r="P21" s="483"/>
      <c r="Q21" s="483"/>
      <c r="R21" s="483"/>
      <c r="S21" s="483"/>
      <c r="T21" s="483"/>
      <c r="U21" s="483"/>
      <c r="V21" s="483"/>
      <c r="W21" s="483"/>
      <c r="X21" s="483"/>
    </row>
    <row r="22" spans="1:24" s="484" customFormat="1" ht="15" customHeight="1" x14ac:dyDescent="0.2">
      <c r="A22" s="186">
        <f>'POSTOS SMIN e USINA'!A72</f>
        <v>12</v>
      </c>
      <c r="B22" s="1074" t="str">
        <f>'POSTOS SMIN e USINA'!B72</f>
        <v>Encarregado B - Com CNH categoria C - PSR Londrina</v>
      </c>
      <c r="C22" s="1075"/>
      <c r="D22" s="1076"/>
      <c r="E22" s="1099">
        <f>'POSTOS SMIN e USINA'!C72</f>
        <v>44</v>
      </c>
      <c r="F22" s="1100"/>
      <c r="G22" s="1026">
        <f>'POSTOS SMIN e USINA'!D48</f>
        <v>0</v>
      </c>
      <c r="H22" s="1027"/>
      <c r="I22" s="106"/>
      <c r="J22" s="483"/>
      <c r="K22" s="483"/>
      <c r="L22" s="483"/>
      <c r="M22" s="483"/>
      <c r="N22" s="483"/>
      <c r="O22" s="483"/>
      <c r="P22" s="483"/>
      <c r="Q22" s="483"/>
      <c r="R22" s="483"/>
      <c r="S22" s="483"/>
      <c r="T22" s="483"/>
      <c r="U22" s="483"/>
      <c r="V22" s="483"/>
      <c r="W22" s="483"/>
      <c r="X22" s="483"/>
    </row>
    <row r="23" spans="1:24" s="484" customFormat="1" ht="15" customHeight="1" x14ac:dyDescent="0.2">
      <c r="A23" s="187">
        <f>'POSTOS SMIN e USINA'!A73</f>
        <v>13</v>
      </c>
      <c r="B23" s="1103" t="str">
        <f>'POSTOS SMIN e USINA'!B73</f>
        <v>Oficial Eletricista B - Com CNH categoria C - PSR Londrina</v>
      </c>
      <c r="C23" s="1104"/>
      <c r="D23" s="1105"/>
      <c r="E23" s="1101">
        <f>'POSTOS SMIN e USINA'!C73</f>
        <v>44</v>
      </c>
      <c r="F23" s="1102"/>
      <c r="G23" s="1024">
        <f>'POSTOS SMIN e USINA'!D49</f>
        <v>0</v>
      </c>
      <c r="H23" s="1025"/>
      <c r="I23" s="106"/>
      <c r="J23" s="483"/>
      <c r="K23" s="483"/>
      <c r="L23" s="483"/>
      <c r="M23" s="483"/>
      <c r="N23" s="483"/>
      <c r="O23" s="483"/>
      <c r="P23" s="483"/>
      <c r="Q23" s="483"/>
      <c r="R23" s="483"/>
      <c r="S23" s="483"/>
      <c r="T23" s="483"/>
      <c r="U23" s="483"/>
      <c r="V23" s="483"/>
      <c r="W23" s="483"/>
      <c r="X23" s="483"/>
    </row>
    <row r="24" spans="1:24" s="484" customFormat="1" ht="15" customHeight="1" x14ac:dyDescent="0.2">
      <c r="A24" s="186">
        <f>'POSTOS SMIN e USINA'!A76</f>
        <v>14</v>
      </c>
      <c r="B24" s="1074" t="str">
        <f>'POSTOS SMIN e USINA'!B76</f>
        <v>Encarregado B - Com CNH categoria C - PSR Usina</v>
      </c>
      <c r="C24" s="1075"/>
      <c r="D24" s="1076"/>
      <c r="E24" s="1099">
        <f>'POSTOS SMIN e USINA'!C76</f>
        <v>44</v>
      </c>
      <c r="F24" s="1100"/>
      <c r="G24" s="1026">
        <f>'POSTOS SMIN e USINA'!D59</f>
        <v>0</v>
      </c>
      <c r="H24" s="1027"/>
      <c r="I24" s="106"/>
      <c r="J24" s="483"/>
      <c r="K24" s="483"/>
      <c r="L24" s="483"/>
      <c r="M24" s="483"/>
      <c r="N24" s="483"/>
      <c r="O24" s="483"/>
      <c r="P24" s="483"/>
      <c r="Q24" s="483"/>
      <c r="R24" s="483"/>
      <c r="S24" s="483"/>
      <c r="T24" s="483"/>
      <c r="U24" s="483"/>
      <c r="V24" s="483"/>
      <c r="W24" s="483"/>
      <c r="X24" s="483"/>
    </row>
    <row r="25" spans="1:24" s="484" customFormat="1" ht="15" customHeight="1" x14ac:dyDescent="0.2">
      <c r="A25" s="235"/>
      <c r="B25" s="185"/>
      <c r="C25" s="185"/>
      <c r="D25" s="185"/>
      <c r="E25" s="234"/>
      <c r="F25" s="234"/>
      <c r="G25" s="104"/>
      <c r="H25" s="88"/>
      <c r="I25" s="106"/>
      <c r="J25" s="483"/>
      <c r="K25" s="483"/>
      <c r="L25" s="483"/>
      <c r="M25" s="483"/>
      <c r="N25" s="483"/>
      <c r="O25" s="483"/>
      <c r="P25" s="483"/>
      <c r="Q25" s="483"/>
      <c r="R25" s="483"/>
      <c r="S25" s="483"/>
      <c r="T25" s="483"/>
      <c r="U25" s="483"/>
      <c r="V25" s="483"/>
      <c r="W25" s="483"/>
      <c r="X25" s="483"/>
    </row>
    <row r="26" spans="1:24" s="484" customFormat="1" ht="24.95" customHeight="1" thickBot="1" x14ac:dyDescent="0.3">
      <c r="A26" s="1068" t="s">
        <v>28</v>
      </c>
      <c r="B26" s="1068"/>
      <c r="C26" s="1068"/>
      <c r="D26" s="1068"/>
      <c r="E26" s="1068"/>
      <c r="F26" s="1068"/>
      <c r="G26" s="1068"/>
      <c r="H26" s="1068"/>
      <c r="I26" s="1068"/>
      <c r="J26" s="485"/>
      <c r="K26" s="485"/>
      <c r="L26" s="485"/>
      <c r="M26" s="485"/>
      <c r="N26" s="485"/>
      <c r="O26" s="485"/>
      <c r="P26" s="485"/>
      <c r="Q26" s="486"/>
      <c r="R26" s="483"/>
      <c r="S26" s="483"/>
      <c r="T26" s="483"/>
      <c r="U26" s="483"/>
      <c r="V26" s="483"/>
      <c r="W26" s="483"/>
      <c r="X26" s="483"/>
    </row>
    <row r="27" spans="1:24" s="606" customFormat="1" ht="39.950000000000003" customHeight="1" thickTop="1" x14ac:dyDescent="0.2">
      <c r="A27" s="1069" t="str">
        <f>A10</f>
        <v>ITEM</v>
      </c>
      <c r="B27" s="1069" t="str">
        <f>B10</f>
        <v>POSTO DE TRABALHO</v>
      </c>
      <c r="C27" s="1089" t="s">
        <v>123</v>
      </c>
      <c r="D27" s="1079" t="s">
        <v>124</v>
      </c>
      <c r="E27" s="1079" t="s">
        <v>420</v>
      </c>
      <c r="F27" s="1030" t="s">
        <v>7</v>
      </c>
      <c r="G27" s="1086" t="s">
        <v>3</v>
      </c>
      <c r="H27" s="603" t="s">
        <v>404</v>
      </c>
      <c r="I27" s="1079" t="s">
        <v>129</v>
      </c>
      <c r="J27" s="604"/>
      <c r="K27" s="604"/>
      <c r="L27" s="604"/>
      <c r="M27" s="604"/>
      <c r="N27" s="604"/>
      <c r="O27" s="604"/>
      <c r="P27" s="604"/>
      <c r="Q27" s="605"/>
      <c r="R27" s="605"/>
    </row>
    <row r="28" spans="1:24" s="606" customFormat="1" ht="12.6" customHeight="1" x14ac:dyDescent="0.2">
      <c r="A28" s="1067"/>
      <c r="B28" s="1067"/>
      <c r="C28" s="1090"/>
      <c r="D28" s="1085"/>
      <c r="E28" s="1080"/>
      <c r="F28" s="1031"/>
      <c r="G28" s="1087"/>
      <c r="H28" s="683" t="str">
        <f>CITL!A11</f>
        <v>Município de Curitiba</v>
      </c>
      <c r="I28" s="1085"/>
      <c r="J28" s="604"/>
      <c r="K28" s="604"/>
      <c r="L28" s="604"/>
      <c r="M28" s="604"/>
      <c r="N28" s="604"/>
      <c r="O28" s="604"/>
      <c r="P28" s="604"/>
      <c r="Q28" s="605"/>
      <c r="R28" s="605"/>
    </row>
    <row r="29" spans="1:24" s="606" customFormat="1" ht="12.6" customHeight="1" x14ac:dyDescent="0.2">
      <c r="A29" s="1070"/>
      <c r="B29" s="1070"/>
      <c r="C29" s="1091"/>
      <c r="D29" s="1080"/>
      <c r="E29" s="607">
        <v>0.2</v>
      </c>
      <c r="F29" s="608">
        <f>'ENCARGOS SOCIAIS'!F23/100</f>
        <v>0</v>
      </c>
      <c r="G29" s="1088"/>
      <c r="H29" s="609">
        <f>CITL!B19</f>
        <v>0</v>
      </c>
      <c r="I29" s="1080"/>
      <c r="J29" s="604"/>
      <c r="K29" s="604"/>
      <c r="L29" s="604"/>
      <c r="M29" s="604"/>
      <c r="N29" s="604"/>
      <c r="O29" s="604"/>
      <c r="P29" s="604"/>
      <c r="Q29" s="605"/>
      <c r="R29" s="605"/>
    </row>
    <row r="30" spans="1:24" s="606" customFormat="1" ht="12.6" customHeight="1" x14ac:dyDescent="0.2">
      <c r="A30" s="610">
        <f t="shared" ref="A30:B34" si="0">A11</f>
        <v>1</v>
      </c>
      <c r="B30" s="611" t="str">
        <f t="shared" si="0"/>
        <v>Encarregado Geral - Capital</v>
      </c>
      <c r="C30" s="612">
        <f>'POSTOS SMICRE'!$D$16+'POSTOS SMICRE'!$E$16</f>
        <v>0</v>
      </c>
      <c r="D30" s="612">
        <f>(C30/(E11*5))*1.5</f>
        <v>0</v>
      </c>
      <c r="E30" s="612">
        <f>($G$11/($E$11*5))*$E$29</f>
        <v>0</v>
      </c>
      <c r="F30" s="614">
        <f>(D30+E30)*$F$29</f>
        <v>0</v>
      </c>
      <c r="G30" s="614">
        <f t="shared" ref="G30:G37" si="1">D30+E30+F30</f>
        <v>0</v>
      </c>
      <c r="H30" s="614">
        <f>G30*$H$29</f>
        <v>0</v>
      </c>
      <c r="I30" s="615">
        <f>ROUND((G30+H30),2)</f>
        <v>0</v>
      </c>
      <c r="J30" s="604"/>
      <c r="K30" s="604"/>
      <c r="L30" s="604"/>
      <c r="M30" s="604"/>
      <c r="N30" s="604"/>
      <c r="O30" s="604"/>
      <c r="P30" s="604"/>
      <c r="Q30" s="605"/>
      <c r="R30" s="605"/>
      <c r="S30" s="606">
        <f>R27*12</f>
        <v>0</v>
      </c>
    </row>
    <row r="31" spans="1:24" s="606" customFormat="1" ht="12.6" customHeight="1" x14ac:dyDescent="0.2">
      <c r="A31" s="616">
        <f t="shared" si="0"/>
        <v>2</v>
      </c>
      <c r="B31" s="611" t="str">
        <f t="shared" si="0"/>
        <v>Sub Encarregado - Capital</v>
      </c>
      <c r="C31" s="617">
        <f>'POSTOS SMICRE'!$D$17+'POSTOS SMICRE'!$E$17</f>
        <v>0</v>
      </c>
      <c r="D31" s="612">
        <f>(C31/(E12*5))*1.5</f>
        <v>0</v>
      </c>
      <c r="E31" s="612">
        <f>($G$12/($E$12*5))*$E$29</f>
        <v>0</v>
      </c>
      <c r="F31" s="638">
        <f>(D31+E31)*$F$29</f>
        <v>0</v>
      </c>
      <c r="G31" s="638">
        <f t="shared" si="1"/>
        <v>0</v>
      </c>
      <c r="H31" s="614">
        <f t="shared" ref="H31:H40" si="2">G31*$H$29</f>
        <v>0</v>
      </c>
      <c r="I31" s="615">
        <f t="shared" ref="I31:I37" si="3">ROUND((G31+H31),2)</f>
        <v>0</v>
      </c>
      <c r="J31" s="604"/>
      <c r="K31" s="604"/>
      <c r="L31" s="604"/>
      <c r="M31" s="604"/>
      <c r="N31" s="604"/>
      <c r="O31" s="604"/>
      <c r="P31" s="604"/>
      <c r="Q31" s="605"/>
      <c r="R31" s="605"/>
    </row>
    <row r="32" spans="1:24" s="606" customFormat="1" ht="12.6" customHeight="1" x14ac:dyDescent="0.2">
      <c r="A32" s="610">
        <f t="shared" si="0"/>
        <v>3</v>
      </c>
      <c r="B32" s="611" t="str">
        <f t="shared" si="0"/>
        <v>Oficial Eletricista B  - Capital</v>
      </c>
      <c r="C32" s="612">
        <f>'POSTOS SMICRE'!$D$18+'POSTOS SMICRE'!$E$18</f>
        <v>0</v>
      </c>
      <c r="D32" s="612">
        <f>(C32/(E13*5))*1.5</f>
        <v>0</v>
      </c>
      <c r="E32" s="612">
        <f>(G$13/(E$13*5))*$E$29</f>
        <v>0</v>
      </c>
      <c r="F32" s="614">
        <f>(D32+E32)*$F$29</f>
        <v>0</v>
      </c>
      <c r="G32" s="614">
        <f t="shared" si="1"/>
        <v>0</v>
      </c>
      <c r="H32" s="614">
        <f t="shared" si="2"/>
        <v>0</v>
      </c>
      <c r="I32" s="615">
        <f t="shared" si="3"/>
        <v>0</v>
      </c>
      <c r="J32" s="604"/>
      <c r="K32" s="604"/>
      <c r="L32" s="604"/>
      <c r="M32" s="604"/>
      <c r="N32" s="604"/>
      <c r="O32" s="604"/>
      <c r="P32" s="604"/>
      <c r="Q32" s="605"/>
      <c r="R32" s="605"/>
    </row>
    <row r="33" spans="1:19" s="606" customFormat="1" ht="12.6" customHeight="1" x14ac:dyDescent="0.2">
      <c r="A33" s="610">
        <f t="shared" si="0"/>
        <v>4</v>
      </c>
      <c r="B33" s="611" t="str">
        <f t="shared" si="0"/>
        <v>Encarregado B - Com CNH categoria C - Capital (RMC e Litoral)</v>
      </c>
      <c r="C33" s="612">
        <f>'POSTOS SMICRE'!$D$21+'POSTOS SMICRE'!$E$21</f>
        <v>0</v>
      </c>
      <c r="D33" s="612">
        <f>(C33/(E14*5))*1.5</f>
        <v>0</v>
      </c>
      <c r="E33" s="612">
        <f>(G$14/(E$14*5))*$E$29</f>
        <v>0</v>
      </c>
      <c r="F33" s="638">
        <f>(D33+E33)*$F$29</f>
        <v>0</v>
      </c>
      <c r="G33" s="638">
        <f t="shared" si="1"/>
        <v>0</v>
      </c>
      <c r="H33" s="614">
        <f t="shared" si="2"/>
        <v>0</v>
      </c>
      <c r="I33" s="615">
        <f t="shared" si="3"/>
        <v>0</v>
      </c>
      <c r="J33" s="604"/>
      <c r="K33" s="604"/>
      <c r="L33" s="604"/>
      <c r="M33" s="604"/>
      <c r="N33" s="604"/>
      <c r="O33" s="604"/>
      <c r="P33" s="604"/>
      <c r="Q33" s="605"/>
      <c r="R33" s="605"/>
    </row>
    <row r="34" spans="1:19" s="606" customFormat="1" ht="12.6" customHeight="1" x14ac:dyDescent="0.2">
      <c r="A34" s="610">
        <f t="shared" si="0"/>
        <v>5</v>
      </c>
      <c r="B34" s="611" t="str">
        <f t="shared" si="0"/>
        <v>Oficial Eletricista B - Com CNH C - Capital (RMC e Litoral)</v>
      </c>
      <c r="C34" s="612">
        <f>'POSTOS SMICRE'!$D$22+'POSTOS SMICRE'!$E$22</f>
        <v>0</v>
      </c>
      <c r="D34" s="612">
        <f>(C34/(E15*5))*1.5</f>
        <v>0</v>
      </c>
      <c r="E34" s="612">
        <f>(G$15/(E$15*5))*$E$29</f>
        <v>0</v>
      </c>
      <c r="F34" s="614">
        <f>(D34+E34)*$F$29</f>
        <v>0</v>
      </c>
      <c r="G34" s="614">
        <f t="shared" si="1"/>
        <v>0</v>
      </c>
      <c r="H34" s="614">
        <f t="shared" si="2"/>
        <v>0</v>
      </c>
      <c r="I34" s="615">
        <f t="shared" si="3"/>
        <v>0</v>
      </c>
      <c r="J34" s="604"/>
      <c r="K34" s="604"/>
      <c r="L34" s="604"/>
      <c r="M34" s="604"/>
      <c r="N34" s="604"/>
      <c r="O34" s="604"/>
      <c r="P34" s="604"/>
      <c r="Q34" s="605"/>
      <c r="R34" s="605"/>
    </row>
    <row r="35" spans="1:19" s="606" customFormat="1" ht="12.6" customHeight="1" x14ac:dyDescent="0.2">
      <c r="A35" s="619"/>
      <c r="B35" s="620"/>
      <c r="C35" s="621"/>
      <c r="D35" s="621"/>
      <c r="E35" s="621"/>
      <c r="F35" s="623"/>
      <c r="G35" s="623"/>
      <c r="H35" s="623"/>
      <c r="I35" s="624"/>
      <c r="J35" s="604"/>
      <c r="K35" s="604"/>
      <c r="L35" s="604"/>
      <c r="M35" s="604"/>
      <c r="N35" s="604"/>
      <c r="O35" s="604"/>
      <c r="P35" s="604"/>
      <c r="Q35" s="605"/>
      <c r="R35" s="605"/>
    </row>
    <row r="36" spans="1:19" s="606" customFormat="1" ht="12.6" customHeight="1" x14ac:dyDescent="0.2">
      <c r="A36" s="625"/>
      <c r="B36" s="626"/>
      <c r="C36" s="627"/>
      <c r="D36" s="627"/>
      <c r="E36" s="627"/>
      <c r="F36" s="609">
        <f>H240/100</f>
        <v>0</v>
      </c>
      <c r="G36" s="629"/>
      <c r="H36" s="629"/>
      <c r="I36" s="630"/>
      <c r="J36" s="604"/>
      <c r="K36" s="604"/>
      <c r="L36" s="604"/>
      <c r="M36" s="604"/>
      <c r="N36" s="604"/>
      <c r="O36" s="604"/>
      <c r="P36" s="604"/>
      <c r="Q36" s="605"/>
      <c r="R36" s="605"/>
    </row>
    <row r="37" spans="1:19" s="606" customFormat="1" ht="12.6" customHeight="1" x14ac:dyDescent="0.2">
      <c r="A37" s="610">
        <f>A16</f>
        <v>6</v>
      </c>
      <c r="B37" s="611" t="str">
        <f>B16</f>
        <v>Oficial Eletricista B - Capital - Período Eleitoral</v>
      </c>
      <c r="C37" s="612">
        <f>'POSTOS SMICRE'!$D$25+'POSTOS SMICRE'!$E$25</f>
        <v>0</v>
      </c>
      <c r="D37" s="612">
        <f>(C37/(E16*5))*1.5</f>
        <v>0</v>
      </c>
      <c r="E37" s="612">
        <f>(G$16/(E$16*5))*$E$29</f>
        <v>0</v>
      </c>
      <c r="F37" s="614">
        <f>(D37+E37)*$F$29</f>
        <v>0</v>
      </c>
      <c r="G37" s="614">
        <f t="shared" si="1"/>
        <v>0</v>
      </c>
      <c r="H37" s="614">
        <f t="shared" si="2"/>
        <v>0</v>
      </c>
      <c r="I37" s="615">
        <f t="shared" si="3"/>
        <v>0</v>
      </c>
      <c r="J37" s="604"/>
      <c r="K37" s="604"/>
      <c r="L37" s="604"/>
      <c r="M37" s="604"/>
      <c r="N37" s="604"/>
      <c r="O37" s="604"/>
      <c r="P37" s="604"/>
      <c r="Q37" s="605"/>
      <c r="R37" s="605"/>
    </row>
    <row r="38" spans="1:19" s="606" customFormat="1" ht="12.6" customHeight="1" x14ac:dyDescent="0.2">
      <c r="A38" s="631"/>
      <c r="B38" s="632"/>
      <c r="C38" s="633"/>
      <c r="D38" s="633"/>
      <c r="E38" s="633"/>
      <c r="F38" s="634"/>
      <c r="G38" s="634"/>
      <c r="H38" s="634"/>
      <c r="I38" s="635"/>
      <c r="J38" s="604"/>
      <c r="K38" s="604"/>
      <c r="L38" s="604"/>
      <c r="M38" s="604"/>
      <c r="N38" s="604"/>
      <c r="O38" s="604"/>
      <c r="P38" s="604"/>
      <c r="Q38" s="605"/>
      <c r="R38" s="605"/>
    </row>
    <row r="39" spans="1:19" s="606" customFormat="1" ht="12.6" customHeight="1" x14ac:dyDescent="0.2">
      <c r="A39" s="625"/>
      <c r="B39" s="626"/>
      <c r="C39" s="627"/>
      <c r="D39" s="627"/>
      <c r="E39" s="627"/>
      <c r="F39" s="609">
        <f>F29</f>
        <v>0</v>
      </c>
      <c r="G39" s="629"/>
      <c r="H39" s="629"/>
      <c r="I39" s="630"/>
      <c r="J39" s="604"/>
      <c r="K39" s="604"/>
      <c r="L39" s="604"/>
      <c r="M39" s="604"/>
      <c r="N39" s="604"/>
      <c r="O39" s="604"/>
      <c r="P39" s="604"/>
      <c r="Q39" s="605"/>
      <c r="R39" s="605"/>
    </row>
    <row r="40" spans="1:19" s="606" customFormat="1" ht="12.6" customHeight="1" x14ac:dyDescent="0.2">
      <c r="A40" s="610">
        <f>A17</f>
        <v>7</v>
      </c>
      <c r="B40" s="611" t="str">
        <f>B17</f>
        <v>Encarregado B - Com CNH categoria C - PSR Sede/SMIN</v>
      </c>
      <c r="C40" s="612">
        <f>'POSTOS SMIN e USINA'!$D$16+'POSTOS SMIN e USINA'!$E$16</f>
        <v>0</v>
      </c>
      <c r="D40" s="612">
        <f>(C40/(E17*5))*1.5</f>
        <v>0</v>
      </c>
      <c r="E40" s="612">
        <f>(G$17/(E$17*5))*$E$29</f>
        <v>0</v>
      </c>
      <c r="F40" s="614">
        <f>(D40+E40)*$F$29</f>
        <v>0</v>
      </c>
      <c r="G40" s="614">
        <f t="shared" ref="G40:G54" si="4">D40+E40+F40</f>
        <v>0</v>
      </c>
      <c r="H40" s="614">
        <f t="shared" si="2"/>
        <v>0</v>
      </c>
      <c r="I40" s="615">
        <f>ROUND((G40+H40),2)</f>
        <v>0</v>
      </c>
      <c r="J40" s="604"/>
      <c r="K40" s="604"/>
      <c r="L40" s="604"/>
      <c r="M40" s="604"/>
      <c r="N40" s="604"/>
      <c r="O40" s="604"/>
      <c r="P40" s="604"/>
      <c r="Q40" s="605"/>
      <c r="R40" s="605"/>
      <c r="S40" s="606">
        <f>R34*12</f>
        <v>0</v>
      </c>
    </row>
    <row r="41" spans="1:19" s="606" customFormat="1" ht="12.6" customHeight="1" x14ac:dyDescent="0.2">
      <c r="A41" s="619"/>
      <c r="B41" s="620"/>
      <c r="C41" s="621"/>
      <c r="D41" s="621"/>
      <c r="E41" s="621"/>
      <c r="F41" s="623"/>
      <c r="G41" s="623"/>
      <c r="H41" s="623"/>
      <c r="I41" s="661"/>
      <c r="J41" s="604"/>
      <c r="K41" s="604"/>
      <c r="L41" s="604"/>
      <c r="M41" s="604"/>
      <c r="N41" s="604"/>
      <c r="O41" s="604"/>
      <c r="P41" s="604"/>
      <c r="Q41" s="605"/>
      <c r="R41" s="605"/>
    </row>
    <row r="42" spans="1:19" s="606" customFormat="1" ht="12.6" customHeight="1" x14ac:dyDescent="0.2">
      <c r="A42" s="657"/>
      <c r="B42" s="658"/>
      <c r="C42" s="659"/>
      <c r="D42" s="659"/>
      <c r="E42" s="659"/>
      <c r="F42" s="660"/>
      <c r="G42" s="660"/>
      <c r="H42" s="683" t="str">
        <f>CITL!D11</f>
        <v>Município de Cascavel</v>
      </c>
      <c r="I42" s="635"/>
      <c r="J42" s="604"/>
      <c r="K42" s="604"/>
      <c r="L42" s="604"/>
      <c r="M42" s="604"/>
      <c r="N42" s="604"/>
      <c r="O42" s="604"/>
      <c r="P42" s="604"/>
      <c r="Q42" s="605"/>
      <c r="R42" s="605"/>
    </row>
    <row r="43" spans="1:19" s="606" customFormat="1" ht="12.6" customHeight="1" x14ac:dyDescent="0.2">
      <c r="A43" s="625"/>
      <c r="B43" s="602"/>
      <c r="C43" s="627"/>
      <c r="D43" s="627"/>
      <c r="E43" s="636"/>
      <c r="F43" s="636"/>
      <c r="G43" s="637"/>
      <c r="H43" s="609">
        <f>CITL!E19</f>
        <v>0</v>
      </c>
      <c r="I43" s="630"/>
      <c r="J43" s="604"/>
      <c r="K43" s="604"/>
      <c r="L43" s="604"/>
      <c r="M43" s="604"/>
      <c r="N43" s="604"/>
      <c r="O43" s="604"/>
      <c r="P43" s="604"/>
      <c r="Q43" s="605"/>
      <c r="R43" s="605"/>
    </row>
    <row r="44" spans="1:19" s="606" customFormat="1" ht="12.6" customHeight="1" x14ac:dyDescent="0.2">
      <c r="A44" s="616">
        <f>A18</f>
        <v>8</v>
      </c>
      <c r="B44" s="611" t="str">
        <f>B18</f>
        <v>Encarregado B - Com CNH categoria C - PSR Cascavel</v>
      </c>
      <c r="C44" s="612">
        <f>'POSTOS SMIN e USINA'!$D$26+'POSTOS SMIN e USINA'!$E$26</f>
        <v>0</v>
      </c>
      <c r="D44" s="612">
        <f>(C44/(E18*5))*1.5</f>
        <v>0</v>
      </c>
      <c r="E44" s="612">
        <f>(G$18/(E$18*5))*$E$29</f>
        <v>0</v>
      </c>
      <c r="F44" s="638">
        <f>(D44+E44)*$F$29</f>
        <v>0</v>
      </c>
      <c r="G44" s="638">
        <f t="shared" si="4"/>
        <v>0</v>
      </c>
      <c r="H44" s="638">
        <f>G44*$H$43</f>
        <v>0</v>
      </c>
      <c r="I44" s="615">
        <f t="shared" ref="I44:I54" si="5">ROUND((G44+H44),2)</f>
        <v>0</v>
      </c>
      <c r="J44" s="604"/>
      <c r="K44" s="604"/>
      <c r="L44" s="604"/>
      <c r="M44" s="604"/>
      <c r="N44" s="604"/>
      <c r="O44" s="604"/>
      <c r="P44" s="604"/>
      <c r="Q44" s="605"/>
      <c r="R44" s="605"/>
    </row>
    <row r="45" spans="1:19" s="606" customFormat="1" ht="12.6" customHeight="1" x14ac:dyDescent="0.2">
      <c r="A45" s="610">
        <f>A19</f>
        <v>9</v>
      </c>
      <c r="B45" s="611" t="str">
        <f>B19</f>
        <v>Oficial Eletricista B - Com CNH categoria C - PSR Cascavel</v>
      </c>
      <c r="C45" s="612">
        <f>'POSTOS SMIN e USINA'!$D$27+'POSTOS SMIN e USINA'!$E$27</f>
        <v>0</v>
      </c>
      <c r="D45" s="612">
        <f>(C45/(E19*5))*1.5</f>
        <v>0</v>
      </c>
      <c r="E45" s="612">
        <f>(G$19/(E$19*5))*$E$29</f>
        <v>0</v>
      </c>
      <c r="F45" s="614">
        <f>(D45+E45)*$F$29</f>
        <v>0</v>
      </c>
      <c r="G45" s="614">
        <f t="shared" si="4"/>
        <v>0</v>
      </c>
      <c r="H45" s="638">
        <f>G45*$H$43</f>
        <v>0</v>
      </c>
      <c r="I45" s="615">
        <f t="shared" si="5"/>
        <v>0</v>
      </c>
      <c r="J45" s="604"/>
      <c r="K45" s="604"/>
      <c r="L45" s="604"/>
      <c r="M45" s="604"/>
      <c r="N45" s="604"/>
      <c r="O45" s="604"/>
      <c r="P45" s="604"/>
      <c r="Q45" s="605"/>
      <c r="R45" s="605"/>
    </row>
    <row r="46" spans="1:19" s="606" customFormat="1" ht="12.6" customHeight="1" x14ac:dyDescent="0.2">
      <c r="A46" s="619"/>
      <c r="B46" s="620"/>
      <c r="C46" s="621"/>
      <c r="D46" s="621"/>
      <c r="E46" s="621"/>
      <c r="F46" s="623"/>
      <c r="G46" s="623"/>
      <c r="H46" s="623"/>
      <c r="I46" s="661"/>
      <c r="J46" s="604"/>
      <c r="K46" s="604"/>
      <c r="L46" s="604"/>
      <c r="M46" s="604"/>
      <c r="N46" s="604"/>
      <c r="O46" s="604"/>
      <c r="P46" s="604"/>
      <c r="Q46" s="605"/>
      <c r="R46" s="605"/>
    </row>
    <row r="47" spans="1:19" s="606" customFormat="1" ht="12.6" customHeight="1" x14ac:dyDescent="0.2">
      <c r="A47" s="657"/>
      <c r="B47" s="658"/>
      <c r="C47" s="659"/>
      <c r="D47" s="659"/>
      <c r="E47" s="659"/>
      <c r="F47" s="662"/>
      <c r="G47" s="662"/>
      <c r="H47" s="683" t="str">
        <f>CITL!G11</f>
        <v>Município de Maringá</v>
      </c>
      <c r="I47" s="635"/>
      <c r="J47" s="604"/>
      <c r="K47" s="604"/>
      <c r="L47" s="604"/>
      <c r="M47" s="604"/>
      <c r="N47" s="604"/>
      <c r="O47" s="604"/>
      <c r="P47" s="604"/>
      <c r="Q47" s="605"/>
      <c r="R47" s="605"/>
    </row>
    <row r="48" spans="1:19" s="606" customFormat="1" ht="12.6" customHeight="1" x14ac:dyDescent="0.2">
      <c r="A48" s="625"/>
      <c r="B48" s="602"/>
      <c r="C48" s="627"/>
      <c r="D48" s="627"/>
      <c r="E48" s="636"/>
      <c r="F48" s="636"/>
      <c r="G48" s="655"/>
      <c r="H48" s="609">
        <f>CITL!H19</f>
        <v>0</v>
      </c>
      <c r="I48" s="630"/>
      <c r="J48" s="604"/>
      <c r="K48" s="604"/>
      <c r="L48" s="604"/>
      <c r="M48" s="604"/>
      <c r="N48" s="604"/>
      <c r="O48" s="604"/>
      <c r="P48" s="604"/>
      <c r="Q48" s="605"/>
      <c r="R48" s="605"/>
    </row>
    <row r="49" spans="1:18" s="606" customFormat="1" ht="12.6" customHeight="1" x14ac:dyDescent="0.2">
      <c r="A49" s="610">
        <f>A20</f>
        <v>10</v>
      </c>
      <c r="B49" s="611" t="str">
        <f>B20</f>
        <v>Encarregado B - Com CNH categoria C - PSR Maringá</v>
      </c>
      <c r="C49" s="612">
        <f>'POSTOS SMIN e USINA'!$D$37+'POSTOS SMIN e USINA'!$E$37</f>
        <v>0</v>
      </c>
      <c r="D49" s="612">
        <f>(C49/(E20*5))*1.5</f>
        <v>0</v>
      </c>
      <c r="E49" s="612">
        <f>(G$20/(E$20*5))*$E$29</f>
        <v>0</v>
      </c>
      <c r="F49" s="614">
        <f>(D49+E49)*$F$29</f>
        <v>0</v>
      </c>
      <c r="G49" s="614">
        <f t="shared" ref="G49" si="6">D49+E49+F49</f>
        <v>0</v>
      </c>
      <c r="H49" s="638">
        <f>G49*$H$48</f>
        <v>0</v>
      </c>
      <c r="I49" s="615">
        <f t="shared" ref="I49" si="7">ROUND((G49+H49),2)</f>
        <v>0</v>
      </c>
      <c r="J49" s="604"/>
      <c r="K49" s="604"/>
      <c r="L49" s="604"/>
      <c r="M49" s="604"/>
      <c r="N49" s="604"/>
      <c r="O49" s="604"/>
      <c r="P49" s="604"/>
      <c r="Q49" s="605"/>
      <c r="R49" s="605"/>
    </row>
    <row r="50" spans="1:18" s="606" customFormat="1" ht="12.6" customHeight="1" x14ac:dyDescent="0.2">
      <c r="A50" s="610">
        <f>A21</f>
        <v>11</v>
      </c>
      <c r="B50" s="611" t="str">
        <f>B21</f>
        <v>Oficial Eletricista B - Com CNH categoria C - PSR Maringá</v>
      </c>
      <c r="C50" s="612">
        <f>'POSTOS SMIN e USINA'!$D$38+'POSTOS SMIN e USINA'!$E$38</f>
        <v>0</v>
      </c>
      <c r="D50" s="612">
        <f>(C50/(E21*5))*1.5</f>
        <v>0</v>
      </c>
      <c r="E50" s="612">
        <f>(G$21/(E$21*5))*$E$29</f>
        <v>0</v>
      </c>
      <c r="F50" s="614">
        <f>(D50+E50)*$F$29</f>
        <v>0</v>
      </c>
      <c r="G50" s="614">
        <f t="shared" si="4"/>
        <v>0</v>
      </c>
      <c r="H50" s="638">
        <f>G50*$H$48</f>
        <v>0</v>
      </c>
      <c r="I50" s="615">
        <f t="shared" si="5"/>
        <v>0</v>
      </c>
      <c r="J50" s="604"/>
      <c r="K50" s="604"/>
      <c r="L50" s="604"/>
      <c r="M50" s="604"/>
      <c r="N50" s="604"/>
      <c r="O50" s="604"/>
      <c r="P50" s="604"/>
      <c r="Q50" s="605"/>
      <c r="R50" s="605"/>
    </row>
    <row r="51" spans="1:18" s="606" customFormat="1" ht="12.6" customHeight="1" x14ac:dyDescent="0.2">
      <c r="A51" s="619"/>
      <c r="B51" s="620"/>
      <c r="C51" s="621"/>
      <c r="D51" s="621"/>
      <c r="E51" s="621"/>
      <c r="F51" s="623"/>
      <c r="G51" s="623"/>
      <c r="H51" s="623"/>
      <c r="I51" s="661"/>
      <c r="J51" s="604"/>
      <c r="K51" s="604"/>
      <c r="L51" s="604"/>
      <c r="M51" s="604"/>
      <c r="N51" s="604"/>
      <c r="O51" s="604"/>
      <c r="P51" s="604"/>
      <c r="Q51" s="605"/>
      <c r="R51" s="605"/>
    </row>
    <row r="52" spans="1:18" s="606" customFormat="1" ht="12.6" customHeight="1" x14ac:dyDescent="0.2">
      <c r="A52" s="657"/>
      <c r="B52" s="658"/>
      <c r="C52" s="659"/>
      <c r="D52" s="659"/>
      <c r="E52" s="659"/>
      <c r="F52" s="662"/>
      <c r="G52" s="662"/>
      <c r="H52" s="683" t="str">
        <f>CITL!J11</f>
        <v>Município de Londrina</v>
      </c>
      <c r="I52" s="635"/>
      <c r="J52" s="604"/>
      <c r="K52" s="604"/>
      <c r="L52" s="604"/>
      <c r="M52" s="604"/>
      <c r="N52" s="604"/>
      <c r="O52" s="604"/>
      <c r="P52" s="604"/>
      <c r="Q52" s="605"/>
      <c r="R52" s="605"/>
    </row>
    <row r="53" spans="1:18" s="606" customFormat="1" ht="12.6" customHeight="1" x14ac:dyDescent="0.2">
      <c r="A53" s="625"/>
      <c r="B53" s="602"/>
      <c r="C53" s="627"/>
      <c r="D53" s="627"/>
      <c r="E53" s="636"/>
      <c r="F53" s="636"/>
      <c r="G53" s="655"/>
      <c r="H53" s="609">
        <f>CITL!K19</f>
        <v>0</v>
      </c>
      <c r="I53" s="630"/>
      <c r="J53" s="604"/>
      <c r="K53" s="604"/>
      <c r="L53" s="604"/>
      <c r="M53" s="604"/>
      <c r="N53" s="604"/>
      <c r="O53" s="604"/>
      <c r="P53" s="604"/>
      <c r="Q53" s="605"/>
      <c r="R53" s="605"/>
    </row>
    <row r="54" spans="1:18" s="606" customFormat="1" ht="12.6" customHeight="1" x14ac:dyDescent="0.2">
      <c r="A54" s="610">
        <f>A22</f>
        <v>12</v>
      </c>
      <c r="B54" s="611" t="str">
        <f>B22</f>
        <v>Encarregado B - Com CNH categoria C - PSR Londrina</v>
      </c>
      <c r="C54" s="612">
        <f>'POSTOS SMIN e USINA'!$D$48+'POSTOS SMIN e USINA'!$E$48</f>
        <v>0</v>
      </c>
      <c r="D54" s="612">
        <f>(C54/(E22*5))*1.5</f>
        <v>0</v>
      </c>
      <c r="E54" s="612">
        <f>(G$22/(E$22*5))*$E$29</f>
        <v>0</v>
      </c>
      <c r="F54" s="614">
        <f>(D54+E54)*$F$29</f>
        <v>0</v>
      </c>
      <c r="G54" s="614">
        <f t="shared" si="4"/>
        <v>0</v>
      </c>
      <c r="H54" s="638">
        <f>G54*$H$53</f>
        <v>0</v>
      </c>
      <c r="I54" s="615">
        <f t="shared" si="5"/>
        <v>0</v>
      </c>
      <c r="J54" s="604"/>
      <c r="K54" s="604"/>
      <c r="L54" s="604"/>
      <c r="M54" s="604"/>
      <c r="N54" s="604"/>
      <c r="O54" s="604"/>
      <c r="P54" s="604"/>
      <c r="Q54" s="605"/>
      <c r="R54" s="605"/>
    </row>
    <row r="55" spans="1:18" s="606" customFormat="1" ht="12.6" customHeight="1" x14ac:dyDescent="0.2">
      <c r="A55" s="610">
        <f>A23</f>
        <v>13</v>
      </c>
      <c r="B55" s="611" t="str">
        <f>B23</f>
        <v>Oficial Eletricista B - Com CNH categoria C - PSR Londrina</v>
      </c>
      <c r="C55" s="612">
        <f>'POSTOS SMIN e USINA'!$D$49+'POSTOS SMIN e USINA'!$E$49</f>
        <v>0</v>
      </c>
      <c r="D55" s="612">
        <f>(C55/(E23*5))*1.5</f>
        <v>0</v>
      </c>
      <c r="E55" s="612">
        <f>(G$23/(E$23*5))*$E$29</f>
        <v>0</v>
      </c>
      <c r="F55" s="614">
        <f>(D55+E55)*$F$29</f>
        <v>0</v>
      </c>
      <c r="G55" s="614">
        <f t="shared" ref="G55:G59" si="8">D55+E55+F55</f>
        <v>0</v>
      </c>
      <c r="H55" s="638">
        <f>G55*$H$53</f>
        <v>0</v>
      </c>
      <c r="I55" s="615">
        <f t="shared" ref="I55:I59" si="9">ROUND((G55+H55),2)</f>
        <v>0</v>
      </c>
      <c r="J55" s="604"/>
      <c r="K55" s="604"/>
      <c r="L55" s="604"/>
      <c r="M55" s="604"/>
      <c r="N55" s="604"/>
      <c r="O55" s="604"/>
      <c r="P55" s="604"/>
      <c r="Q55" s="605"/>
      <c r="R55" s="605"/>
    </row>
    <row r="56" spans="1:18" s="606" customFormat="1" ht="12.6" customHeight="1" x14ac:dyDescent="0.2">
      <c r="A56" s="619"/>
      <c r="B56" s="620"/>
      <c r="C56" s="621"/>
      <c r="D56" s="621"/>
      <c r="E56" s="621"/>
      <c r="F56" s="623"/>
      <c r="G56" s="623"/>
      <c r="H56" s="623"/>
      <c r="I56" s="661"/>
      <c r="J56" s="604"/>
      <c r="K56" s="604"/>
      <c r="L56" s="604"/>
      <c r="M56" s="604"/>
      <c r="N56" s="604"/>
      <c r="O56" s="604"/>
      <c r="P56" s="604"/>
      <c r="Q56" s="605"/>
      <c r="R56" s="605"/>
    </row>
    <row r="57" spans="1:18" s="606" customFormat="1" ht="12.6" customHeight="1" x14ac:dyDescent="0.2">
      <c r="A57" s="657"/>
      <c r="B57" s="658"/>
      <c r="C57" s="659"/>
      <c r="D57" s="659"/>
      <c r="E57" s="659"/>
      <c r="F57" s="662"/>
      <c r="G57" s="662"/>
      <c r="H57" s="683" t="str">
        <f>CITL!A22</f>
        <v>Município de Paranavaí</v>
      </c>
      <c r="I57" s="635"/>
      <c r="J57" s="604"/>
      <c r="K57" s="604"/>
      <c r="L57" s="604"/>
      <c r="M57" s="604"/>
      <c r="N57" s="604"/>
      <c r="O57" s="604"/>
      <c r="P57" s="604"/>
      <c r="Q57" s="605"/>
      <c r="R57" s="605"/>
    </row>
    <row r="58" spans="1:18" s="606" customFormat="1" ht="12.6" customHeight="1" x14ac:dyDescent="0.2">
      <c r="A58" s="625"/>
      <c r="B58" s="602"/>
      <c r="C58" s="627"/>
      <c r="D58" s="627"/>
      <c r="E58" s="636"/>
      <c r="F58" s="636"/>
      <c r="G58" s="655"/>
      <c r="H58" s="609">
        <f>CITL!B30</f>
        <v>0</v>
      </c>
      <c r="I58" s="630"/>
      <c r="J58" s="604"/>
      <c r="K58" s="604"/>
      <c r="L58" s="604"/>
      <c r="M58" s="604"/>
      <c r="N58" s="604"/>
      <c r="O58" s="604"/>
      <c r="P58" s="604"/>
      <c r="Q58" s="605"/>
      <c r="R58" s="605"/>
    </row>
    <row r="59" spans="1:18" s="606" customFormat="1" ht="12.6" customHeight="1" x14ac:dyDescent="0.2">
      <c r="A59" s="610">
        <f>A24</f>
        <v>14</v>
      </c>
      <c r="B59" s="611" t="str">
        <f>B24</f>
        <v>Encarregado B - Com CNH categoria C - PSR Usina</v>
      </c>
      <c r="C59" s="612">
        <f>'POSTOS SMIN e USINA'!$D$59+'POSTOS SMIN e USINA'!$E$59</f>
        <v>0</v>
      </c>
      <c r="D59" s="612">
        <f>(C59/(E24*5))*1.5</f>
        <v>0</v>
      </c>
      <c r="E59" s="612">
        <f>(G$24/(E$24*5))*$E$29</f>
        <v>0</v>
      </c>
      <c r="F59" s="614">
        <f>(D59+E59)*$F$29</f>
        <v>0</v>
      </c>
      <c r="G59" s="614">
        <f t="shared" si="8"/>
        <v>0</v>
      </c>
      <c r="H59" s="638">
        <f>G59*$H$58</f>
        <v>0</v>
      </c>
      <c r="I59" s="615">
        <f t="shared" si="9"/>
        <v>0</v>
      </c>
      <c r="J59" s="604"/>
      <c r="K59" s="604"/>
      <c r="L59" s="604"/>
      <c r="M59" s="604"/>
      <c r="N59" s="604"/>
      <c r="O59" s="604"/>
      <c r="P59" s="604"/>
      <c r="Q59" s="605"/>
      <c r="R59" s="605"/>
    </row>
    <row r="60" spans="1:18" s="606" customFormat="1" ht="12" x14ac:dyDescent="0.2">
      <c r="A60" s="639"/>
      <c r="B60" s="640"/>
      <c r="C60" s="640"/>
      <c r="D60" s="640"/>
      <c r="E60" s="640"/>
      <c r="F60" s="641"/>
      <c r="G60" s="641"/>
      <c r="H60" s="642"/>
      <c r="I60" s="643"/>
      <c r="J60" s="604"/>
      <c r="K60" s="604"/>
      <c r="L60" s="604"/>
      <c r="M60" s="604"/>
      <c r="N60" s="604"/>
      <c r="O60" s="604"/>
      <c r="P60" s="604"/>
      <c r="Q60" s="605"/>
      <c r="R60" s="605"/>
    </row>
    <row r="61" spans="1:18" s="606" customFormat="1" ht="16.5" thickBot="1" x14ac:dyDescent="0.3">
      <c r="A61" s="1066" t="s">
        <v>30</v>
      </c>
      <c r="B61" s="1066"/>
      <c r="C61" s="1066"/>
      <c r="D61" s="1066"/>
      <c r="E61" s="1066"/>
      <c r="F61" s="1066"/>
      <c r="G61" s="1066"/>
      <c r="H61" s="1066"/>
      <c r="I61" s="1066"/>
      <c r="J61" s="604"/>
      <c r="K61" s="604"/>
      <c r="L61" s="604"/>
      <c r="M61" s="604"/>
      <c r="N61" s="604"/>
      <c r="O61" s="604"/>
      <c r="P61" s="604"/>
      <c r="Q61" s="605"/>
      <c r="R61" s="605"/>
    </row>
    <row r="62" spans="1:18" s="606" customFormat="1" ht="39.950000000000003" customHeight="1" thickTop="1" x14ac:dyDescent="0.2">
      <c r="A62" s="1067" t="str">
        <f>A27</f>
        <v>ITEM</v>
      </c>
      <c r="B62" s="1067" t="str">
        <f>B27</f>
        <v>POSTO DE TRABALHO</v>
      </c>
      <c r="C62" s="1090" t="s">
        <v>123</v>
      </c>
      <c r="D62" s="1092" t="s">
        <v>127</v>
      </c>
      <c r="E62" s="1079" t="s">
        <v>420</v>
      </c>
      <c r="F62" s="1030" t="s">
        <v>7</v>
      </c>
      <c r="G62" s="1087" t="s">
        <v>3</v>
      </c>
      <c r="H62" s="603" t="s">
        <v>404</v>
      </c>
      <c r="I62" s="1085" t="s">
        <v>130</v>
      </c>
      <c r="J62" s="604"/>
      <c r="K62" s="604"/>
      <c r="L62" s="604"/>
      <c r="M62" s="604"/>
      <c r="N62" s="604"/>
      <c r="O62" s="604"/>
      <c r="P62" s="604"/>
      <c r="Q62" s="605"/>
      <c r="R62" s="605"/>
    </row>
    <row r="63" spans="1:18" s="606" customFormat="1" ht="12.6" customHeight="1" x14ac:dyDescent="0.2">
      <c r="A63" s="1067"/>
      <c r="B63" s="1067"/>
      <c r="C63" s="1090"/>
      <c r="D63" s="1085"/>
      <c r="E63" s="1080"/>
      <c r="F63" s="1031"/>
      <c r="G63" s="1087"/>
      <c r="H63" s="683" t="str">
        <f>CITL!A11</f>
        <v>Município de Curitiba</v>
      </c>
      <c r="I63" s="1085"/>
      <c r="J63" s="604"/>
      <c r="K63" s="604"/>
      <c r="L63" s="604"/>
      <c r="M63" s="604"/>
      <c r="N63" s="604"/>
      <c r="O63" s="604"/>
      <c r="P63" s="604"/>
      <c r="Q63" s="605"/>
      <c r="R63" s="605"/>
    </row>
    <row r="64" spans="1:18" s="606" customFormat="1" ht="12.6" customHeight="1" x14ac:dyDescent="0.2">
      <c r="A64" s="1067"/>
      <c r="B64" s="1067"/>
      <c r="C64" s="1091"/>
      <c r="D64" s="1080"/>
      <c r="E64" s="607">
        <v>0.2</v>
      </c>
      <c r="F64" s="608">
        <f>'ENCARGOS SOCIAIS'!F23/100</f>
        <v>0</v>
      </c>
      <c r="G64" s="1088"/>
      <c r="H64" s="609">
        <f>CITL!B19</f>
        <v>0</v>
      </c>
      <c r="I64" s="1080"/>
      <c r="J64" s="604"/>
      <c r="K64" s="604"/>
      <c r="L64" s="604"/>
      <c r="M64" s="604"/>
      <c r="N64" s="604"/>
      <c r="O64" s="604"/>
      <c r="P64" s="604"/>
      <c r="Q64" s="605"/>
      <c r="R64" s="605"/>
    </row>
    <row r="65" spans="1:18" s="606" customFormat="1" ht="12.6" customHeight="1" x14ac:dyDescent="0.2">
      <c r="A65" s="644">
        <f t="shared" ref="A65:B69" si="10">A11</f>
        <v>1</v>
      </c>
      <c r="B65" s="645" t="str">
        <f t="shared" si="10"/>
        <v>Encarregado Geral - Capital</v>
      </c>
      <c r="C65" s="612">
        <f>'POSTOS SMICRE'!$D$16+'POSTOS SMICRE'!$E$16</f>
        <v>0</v>
      </c>
      <c r="D65" s="646">
        <f>(C65/(E11*5))*2</f>
        <v>0</v>
      </c>
      <c r="E65" s="612">
        <f>($G$11/($E$11*5))*$E$29</f>
        <v>0</v>
      </c>
      <c r="F65" s="647">
        <f>(D65+E65)*$F$29</f>
        <v>0</v>
      </c>
      <c r="G65" s="647">
        <f t="shared" ref="G65:G72" si="11">D65+E65+F65</f>
        <v>0</v>
      </c>
      <c r="H65" s="647">
        <f>G65*$H$64</f>
        <v>0</v>
      </c>
      <c r="I65" s="615">
        <f>ROUND((G65+H65),2)</f>
        <v>0</v>
      </c>
      <c r="J65" s="604"/>
      <c r="K65" s="604"/>
      <c r="L65" s="604"/>
      <c r="M65" s="604"/>
      <c r="N65" s="604"/>
      <c r="O65" s="604"/>
      <c r="P65" s="604"/>
      <c r="Q65" s="605"/>
      <c r="R65" s="605"/>
    </row>
    <row r="66" spans="1:18" s="606" customFormat="1" ht="12.6" customHeight="1" x14ac:dyDescent="0.2">
      <c r="A66" s="648">
        <f t="shared" si="10"/>
        <v>2</v>
      </c>
      <c r="B66" s="611" t="str">
        <f t="shared" si="10"/>
        <v>Sub Encarregado - Capital</v>
      </c>
      <c r="C66" s="617">
        <f>'POSTOS SMICRE'!$D$17+'POSTOS SMICRE'!$E$17</f>
        <v>0</v>
      </c>
      <c r="D66" s="612">
        <f>(C66/(E12*5))*2</f>
        <v>0</v>
      </c>
      <c r="E66" s="612">
        <f>($G$12/($E$12*5))*$E$29</f>
        <v>0</v>
      </c>
      <c r="F66" s="614">
        <f>(D66+E66)*$F$29</f>
        <v>0</v>
      </c>
      <c r="G66" s="614">
        <f t="shared" si="11"/>
        <v>0</v>
      </c>
      <c r="H66" s="647">
        <f t="shared" ref="H66:H72" si="12">G66*$H$64</f>
        <v>0</v>
      </c>
      <c r="I66" s="615">
        <f>ROUND((G66+H66),2)</f>
        <v>0</v>
      </c>
      <c r="J66" s="604"/>
      <c r="K66" s="604"/>
      <c r="L66" s="604"/>
      <c r="M66" s="604"/>
      <c r="N66" s="604"/>
      <c r="O66" s="604"/>
      <c r="P66" s="604"/>
      <c r="Q66" s="605"/>
      <c r="R66" s="605"/>
    </row>
    <row r="67" spans="1:18" s="606" customFormat="1" ht="12.6" customHeight="1" x14ac:dyDescent="0.2">
      <c r="A67" s="644">
        <f t="shared" si="10"/>
        <v>3</v>
      </c>
      <c r="B67" s="645" t="str">
        <f t="shared" si="10"/>
        <v>Oficial Eletricista B  - Capital</v>
      </c>
      <c r="C67" s="612">
        <f>'POSTOS SMICRE'!$D$18+'POSTOS SMICRE'!$E$18</f>
        <v>0</v>
      </c>
      <c r="D67" s="649">
        <f>(C67/(E13*5))*2</f>
        <v>0</v>
      </c>
      <c r="E67" s="612">
        <f>(G$13/(E$13*5))*$E$29</f>
        <v>0</v>
      </c>
      <c r="F67" s="647">
        <f>(D67+E67)*$F$29</f>
        <v>0</v>
      </c>
      <c r="G67" s="647">
        <f t="shared" si="11"/>
        <v>0</v>
      </c>
      <c r="H67" s="647">
        <f t="shared" si="12"/>
        <v>0</v>
      </c>
      <c r="I67" s="615">
        <f>ROUND((G67+H67),2)</f>
        <v>0</v>
      </c>
      <c r="J67" s="604"/>
      <c r="K67" s="604"/>
      <c r="L67" s="604"/>
      <c r="M67" s="604"/>
      <c r="N67" s="604"/>
      <c r="O67" s="604"/>
      <c r="P67" s="604"/>
      <c r="Q67" s="605"/>
      <c r="R67" s="605"/>
    </row>
    <row r="68" spans="1:18" s="606" customFormat="1" ht="12.6" customHeight="1" x14ac:dyDescent="0.2">
      <c r="A68" s="648">
        <f t="shared" si="10"/>
        <v>4</v>
      </c>
      <c r="B68" s="611" t="str">
        <f t="shared" si="10"/>
        <v>Encarregado B - Com CNH categoria C - Capital (RMC e Litoral)</v>
      </c>
      <c r="C68" s="612">
        <f>'POSTOS SMICRE'!$D$21+'POSTOS SMICRE'!$E$21</f>
        <v>0</v>
      </c>
      <c r="D68" s="612">
        <f>(C68/(E14*5))*2</f>
        <v>0</v>
      </c>
      <c r="E68" s="612">
        <f>(G$14/(E$14*5))*$E$29</f>
        <v>0</v>
      </c>
      <c r="F68" s="614">
        <f>(D68+E68)*$F$29</f>
        <v>0</v>
      </c>
      <c r="G68" s="614">
        <f t="shared" si="11"/>
        <v>0</v>
      </c>
      <c r="H68" s="647">
        <f>G68*$H$64</f>
        <v>0</v>
      </c>
      <c r="I68" s="615">
        <f>ROUND((G68+H68),2)</f>
        <v>0</v>
      </c>
      <c r="J68" s="604"/>
      <c r="K68" s="604"/>
      <c r="L68" s="604"/>
      <c r="M68" s="604"/>
      <c r="N68" s="604"/>
      <c r="O68" s="604"/>
      <c r="P68" s="604"/>
      <c r="Q68" s="605"/>
      <c r="R68" s="605"/>
    </row>
    <row r="69" spans="1:18" s="606" customFormat="1" ht="12.6" customHeight="1" x14ac:dyDescent="0.2">
      <c r="A69" s="648">
        <f t="shared" si="10"/>
        <v>5</v>
      </c>
      <c r="B69" s="611" t="str">
        <f t="shared" si="10"/>
        <v>Oficial Eletricista B - Com CNH C - Capital (RMC e Litoral)</v>
      </c>
      <c r="C69" s="612">
        <f>'POSTOS SMICRE'!$D$22+'POSTOS SMICRE'!$E$22</f>
        <v>0</v>
      </c>
      <c r="D69" s="617">
        <f>(C69/(E15*5))*2</f>
        <v>0</v>
      </c>
      <c r="E69" s="612">
        <f>(G$15/(E$15*5))*$E$29</f>
        <v>0</v>
      </c>
      <c r="F69" s="614">
        <f>(D69+E69)*$F$29</f>
        <v>0</v>
      </c>
      <c r="G69" s="614">
        <f t="shared" si="11"/>
        <v>0</v>
      </c>
      <c r="H69" s="647">
        <f t="shared" si="12"/>
        <v>0</v>
      </c>
      <c r="I69" s="615">
        <f t="shared" ref="I69:I72" si="13">ROUND((G69+H69),2)</f>
        <v>0</v>
      </c>
      <c r="J69" s="604"/>
      <c r="K69" s="604"/>
      <c r="L69" s="604"/>
      <c r="M69" s="604"/>
      <c r="N69" s="604"/>
      <c r="O69" s="604"/>
      <c r="P69" s="604"/>
      <c r="Q69" s="605"/>
      <c r="R69" s="605"/>
    </row>
    <row r="70" spans="1:18" s="606" customFormat="1" ht="12.6" customHeight="1" x14ac:dyDescent="0.2">
      <c r="A70" s="619"/>
      <c r="B70" s="620"/>
      <c r="C70" s="621"/>
      <c r="D70" s="621"/>
      <c r="E70" s="621"/>
      <c r="F70" s="623"/>
      <c r="G70" s="623"/>
      <c r="H70" s="623"/>
      <c r="I70" s="624"/>
      <c r="J70" s="604"/>
      <c r="K70" s="604"/>
      <c r="L70" s="604"/>
      <c r="M70" s="604"/>
      <c r="N70" s="604"/>
      <c r="O70" s="604"/>
      <c r="P70" s="604"/>
      <c r="Q70" s="605"/>
      <c r="R70" s="605"/>
    </row>
    <row r="71" spans="1:18" s="606" customFormat="1" ht="12.6" customHeight="1" x14ac:dyDescent="0.2">
      <c r="A71" s="625"/>
      <c r="B71" s="626"/>
      <c r="C71" s="627"/>
      <c r="D71" s="627"/>
      <c r="E71" s="627"/>
      <c r="F71" s="609">
        <f>H240/100</f>
        <v>0</v>
      </c>
      <c r="G71" s="629"/>
      <c r="H71" s="629"/>
      <c r="I71" s="630"/>
      <c r="J71" s="604"/>
      <c r="K71" s="604"/>
      <c r="L71" s="604"/>
      <c r="M71" s="604"/>
      <c r="N71" s="604"/>
      <c r="O71" s="604"/>
      <c r="P71" s="604"/>
      <c r="Q71" s="605"/>
      <c r="R71" s="605"/>
    </row>
    <row r="72" spans="1:18" s="606" customFormat="1" ht="12.6" customHeight="1" x14ac:dyDescent="0.2">
      <c r="A72" s="648">
        <f>A16</f>
        <v>6</v>
      </c>
      <c r="B72" s="611" t="str">
        <f>B16</f>
        <v>Oficial Eletricista B - Capital - Período Eleitoral</v>
      </c>
      <c r="C72" s="612">
        <f>'POSTOS SMICRE'!$D$25+'POSTOS SMICRE'!$E$25</f>
        <v>0</v>
      </c>
      <c r="D72" s="612">
        <f>(C72/(E16*5))*2</f>
        <v>0</v>
      </c>
      <c r="E72" s="612">
        <f>(G$16/(E$16*5))*$E$29</f>
        <v>0</v>
      </c>
      <c r="F72" s="614">
        <f>(D72+E72)*$F$71</f>
        <v>0</v>
      </c>
      <c r="G72" s="614">
        <f t="shared" si="11"/>
        <v>0</v>
      </c>
      <c r="H72" s="647">
        <f t="shared" si="12"/>
        <v>0</v>
      </c>
      <c r="I72" s="615">
        <f t="shared" si="13"/>
        <v>0</v>
      </c>
      <c r="J72" s="604"/>
      <c r="K72" s="604"/>
      <c r="L72" s="604"/>
      <c r="M72" s="604"/>
      <c r="N72" s="604"/>
      <c r="O72" s="604"/>
      <c r="P72" s="604"/>
      <c r="Q72" s="605"/>
      <c r="R72" s="605"/>
    </row>
    <row r="73" spans="1:18" s="606" customFormat="1" ht="12.6" customHeight="1" x14ac:dyDescent="0.2">
      <c r="A73" s="619"/>
      <c r="B73" s="620"/>
      <c r="C73" s="621"/>
      <c r="D73" s="621"/>
      <c r="E73" s="633"/>
      <c r="F73" s="623"/>
      <c r="G73" s="623"/>
      <c r="H73" s="623"/>
      <c r="I73" s="624"/>
      <c r="J73" s="604"/>
      <c r="K73" s="604"/>
      <c r="L73" s="604"/>
      <c r="M73" s="604"/>
      <c r="N73" s="604"/>
      <c r="O73" s="604"/>
      <c r="P73" s="604"/>
      <c r="Q73" s="605"/>
      <c r="R73" s="605"/>
    </row>
    <row r="74" spans="1:18" s="606" customFormat="1" ht="12.6" customHeight="1" x14ac:dyDescent="0.2">
      <c r="A74" s="625"/>
      <c r="B74" s="626"/>
      <c r="C74" s="627"/>
      <c r="D74" s="627"/>
      <c r="E74" s="627"/>
      <c r="F74" s="609">
        <f>F64</f>
        <v>0</v>
      </c>
      <c r="G74" s="629"/>
      <c r="H74" s="629"/>
      <c r="I74" s="630"/>
      <c r="J74" s="604"/>
      <c r="K74" s="604"/>
      <c r="L74" s="604"/>
      <c r="M74" s="604"/>
      <c r="N74" s="604"/>
      <c r="O74" s="604"/>
      <c r="P74" s="604"/>
      <c r="Q74" s="605"/>
      <c r="R74" s="605"/>
    </row>
    <row r="75" spans="1:18" s="606" customFormat="1" ht="12.6" customHeight="1" x14ac:dyDescent="0.2">
      <c r="A75" s="648">
        <f>A17</f>
        <v>7</v>
      </c>
      <c r="B75" s="611" t="str">
        <f>B17</f>
        <v>Encarregado B - Com CNH categoria C - PSR Sede/SMIN</v>
      </c>
      <c r="C75" s="612">
        <f>'POSTOS SMIN e USINA'!$D$16+'POSTOS SMIN e USINA'!$E$16</f>
        <v>0</v>
      </c>
      <c r="D75" s="650">
        <f>(C75/(E17*5))*2</f>
        <v>0</v>
      </c>
      <c r="E75" s="612">
        <f>(G$17/(E$17*5))*$E$29</f>
        <v>0</v>
      </c>
      <c r="F75" s="614">
        <f>(D75+E75)*$F$29</f>
        <v>0</v>
      </c>
      <c r="G75" s="614">
        <f t="shared" ref="G75:G89" si="14">D75+E75+F75</f>
        <v>0</v>
      </c>
      <c r="H75" s="614">
        <f>G75*$H$64</f>
        <v>0</v>
      </c>
      <c r="I75" s="615">
        <f>ROUND((G75+H75),2)</f>
        <v>0</v>
      </c>
      <c r="J75" s="604"/>
      <c r="K75" s="604"/>
      <c r="L75" s="604"/>
      <c r="M75" s="604"/>
      <c r="N75" s="604"/>
      <c r="O75" s="604"/>
      <c r="P75" s="604"/>
      <c r="Q75" s="605"/>
      <c r="R75" s="605"/>
    </row>
    <row r="76" spans="1:18" s="606" customFormat="1" ht="12.6" customHeight="1" x14ac:dyDescent="0.2">
      <c r="A76" s="619"/>
      <c r="B76" s="620"/>
      <c r="C76" s="621"/>
      <c r="D76" s="621"/>
      <c r="E76" s="621"/>
      <c r="F76" s="623"/>
      <c r="G76" s="623"/>
      <c r="H76" s="623"/>
      <c r="I76" s="661"/>
      <c r="J76" s="604"/>
      <c r="K76" s="604"/>
      <c r="L76" s="604"/>
      <c r="M76" s="604"/>
      <c r="N76" s="604"/>
      <c r="O76" s="604"/>
      <c r="P76" s="604"/>
      <c r="Q76" s="605"/>
      <c r="R76" s="605"/>
    </row>
    <row r="77" spans="1:18" s="606" customFormat="1" ht="12.6" customHeight="1" x14ac:dyDescent="0.2">
      <c r="A77" s="657"/>
      <c r="B77" s="658"/>
      <c r="C77" s="659"/>
      <c r="D77" s="659"/>
      <c r="E77" s="659"/>
      <c r="F77" s="660"/>
      <c r="G77" s="660"/>
      <c r="H77" s="683" t="str">
        <f>CITL!D11</f>
        <v>Município de Cascavel</v>
      </c>
      <c r="I77" s="635"/>
      <c r="J77" s="604"/>
      <c r="K77" s="604"/>
      <c r="L77" s="604"/>
      <c r="M77" s="604"/>
      <c r="N77" s="604"/>
      <c r="O77" s="604"/>
      <c r="P77" s="604"/>
      <c r="Q77" s="605"/>
      <c r="R77" s="605"/>
    </row>
    <row r="78" spans="1:18" s="606" customFormat="1" ht="12.6" customHeight="1" x14ac:dyDescent="0.2">
      <c r="A78" s="625"/>
      <c r="B78" s="602"/>
      <c r="C78" s="627"/>
      <c r="D78" s="627"/>
      <c r="E78" s="636"/>
      <c r="F78" s="636"/>
      <c r="G78" s="637"/>
      <c r="H78" s="609">
        <f>CITL!E19</f>
        <v>0</v>
      </c>
      <c r="I78" s="630"/>
      <c r="J78" s="604"/>
      <c r="K78" s="604"/>
      <c r="L78" s="604"/>
      <c r="M78" s="604"/>
      <c r="N78" s="604"/>
      <c r="O78" s="604"/>
      <c r="P78" s="604"/>
      <c r="Q78" s="605"/>
      <c r="R78" s="605"/>
    </row>
    <row r="79" spans="1:18" s="606" customFormat="1" ht="12.6" customHeight="1" x14ac:dyDescent="0.2">
      <c r="A79" s="648">
        <f>A18</f>
        <v>8</v>
      </c>
      <c r="B79" s="611" t="str">
        <f>B18</f>
        <v>Encarregado B - Com CNH categoria C - PSR Cascavel</v>
      </c>
      <c r="C79" s="612">
        <f>'POSTOS SMIN e USINA'!$D$26+'POSTOS SMIN e USINA'!$E$26</f>
        <v>0</v>
      </c>
      <c r="D79" s="612">
        <f>(C79/(E18*5))*2</f>
        <v>0</v>
      </c>
      <c r="E79" s="612">
        <f>(G$18/(E$18*5))*$E$29</f>
        <v>0</v>
      </c>
      <c r="F79" s="614">
        <f>(D79+E79)*$F$29</f>
        <v>0</v>
      </c>
      <c r="G79" s="614">
        <f t="shared" si="14"/>
        <v>0</v>
      </c>
      <c r="H79" s="614">
        <f>G79*$H$78</f>
        <v>0</v>
      </c>
      <c r="I79" s="615">
        <f>ROUND((G79+H79),2)</f>
        <v>0</v>
      </c>
      <c r="J79" s="604"/>
      <c r="K79" s="604"/>
      <c r="L79" s="604"/>
      <c r="M79" s="604"/>
      <c r="N79" s="604"/>
      <c r="O79" s="604"/>
      <c r="P79" s="604"/>
      <c r="Q79" s="605"/>
      <c r="R79" s="605"/>
    </row>
    <row r="80" spans="1:18" s="606" customFormat="1" ht="12.6" customHeight="1" x14ac:dyDescent="0.2">
      <c r="A80" s="648">
        <f>A19</f>
        <v>9</v>
      </c>
      <c r="B80" s="611" t="str">
        <f>B19</f>
        <v>Oficial Eletricista B - Com CNH categoria C - PSR Cascavel</v>
      </c>
      <c r="C80" s="612">
        <f>'POSTOS SMIN e USINA'!$D$27+'POSTOS SMIN e USINA'!$E$27</f>
        <v>0</v>
      </c>
      <c r="D80" s="612">
        <f>(C80/(E19*5))*2</f>
        <v>0</v>
      </c>
      <c r="E80" s="612">
        <f>(G$19/(E$19*5))*$E$29</f>
        <v>0</v>
      </c>
      <c r="F80" s="614">
        <f>(D80+E80)*$F$29</f>
        <v>0</v>
      </c>
      <c r="G80" s="614">
        <f t="shared" si="14"/>
        <v>0</v>
      </c>
      <c r="H80" s="614">
        <f>G80*$H$78</f>
        <v>0</v>
      </c>
      <c r="I80" s="615">
        <f>ROUND((G80+H80),2)</f>
        <v>0</v>
      </c>
      <c r="J80" s="604"/>
      <c r="K80" s="604"/>
      <c r="L80" s="604"/>
      <c r="M80" s="604"/>
      <c r="N80" s="604"/>
      <c r="O80" s="604"/>
      <c r="P80" s="604"/>
      <c r="Q80" s="605"/>
      <c r="R80" s="605"/>
    </row>
    <row r="81" spans="1:18" s="606" customFormat="1" ht="12.6" customHeight="1" x14ac:dyDescent="0.2">
      <c r="A81" s="619"/>
      <c r="B81" s="620"/>
      <c r="C81" s="621"/>
      <c r="D81" s="633"/>
      <c r="E81" s="621"/>
      <c r="F81" s="623"/>
      <c r="G81" s="623"/>
      <c r="H81" s="634"/>
      <c r="I81" s="661"/>
      <c r="J81" s="604"/>
      <c r="K81" s="604"/>
      <c r="L81" s="604"/>
      <c r="M81" s="604"/>
      <c r="N81" s="604"/>
      <c r="O81" s="604"/>
      <c r="P81" s="604"/>
      <c r="Q81" s="605"/>
      <c r="R81" s="605"/>
    </row>
    <row r="82" spans="1:18" s="606" customFormat="1" ht="12.6" customHeight="1" x14ac:dyDescent="0.2">
      <c r="A82" s="657"/>
      <c r="B82" s="658"/>
      <c r="C82" s="659"/>
      <c r="D82" s="659"/>
      <c r="E82" s="659"/>
      <c r="F82" s="662"/>
      <c r="G82" s="662"/>
      <c r="H82" s="683" t="str">
        <f>CITL!G11</f>
        <v>Município de Maringá</v>
      </c>
      <c r="I82" s="635"/>
      <c r="J82" s="604"/>
      <c r="K82" s="604"/>
      <c r="L82" s="604"/>
      <c r="M82" s="604"/>
      <c r="N82" s="604"/>
      <c r="O82" s="604"/>
      <c r="P82" s="604"/>
      <c r="Q82" s="605"/>
      <c r="R82" s="605"/>
    </row>
    <row r="83" spans="1:18" s="606" customFormat="1" ht="12.6" customHeight="1" x14ac:dyDescent="0.2">
      <c r="A83" s="625"/>
      <c r="B83" s="602"/>
      <c r="C83" s="627"/>
      <c r="D83" s="627"/>
      <c r="E83" s="636"/>
      <c r="F83" s="636"/>
      <c r="G83" s="655"/>
      <c r="H83" s="609">
        <f>CITL!H19</f>
        <v>0</v>
      </c>
      <c r="I83" s="630"/>
      <c r="J83" s="604"/>
      <c r="K83" s="604"/>
      <c r="L83" s="604"/>
      <c r="M83" s="604"/>
      <c r="N83" s="604"/>
      <c r="O83" s="604"/>
      <c r="P83" s="604"/>
      <c r="Q83" s="605"/>
      <c r="R83" s="605"/>
    </row>
    <row r="84" spans="1:18" s="606" customFormat="1" ht="12.6" customHeight="1" x14ac:dyDescent="0.2">
      <c r="A84" s="648">
        <f>A20</f>
        <v>10</v>
      </c>
      <c r="B84" s="611" t="str">
        <f>B20</f>
        <v>Encarregado B - Com CNH categoria C - PSR Maringá</v>
      </c>
      <c r="C84" s="612">
        <f>'POSTOS SMIN e USINA'!$D$37+'POSTOS SMIN e USINA'!$E$37</f>
        <v>0</v>
      </c>
      <c r="D84" s="612">
        <f>(C84/(E20*5))*2</f>
        <v>0</v>
      </c>
      <c r="E84" s="612">
        <f>(G$20/(E$20*5))*$E$29</f>
        <v>0</v>
      </c>
      <c r="F84" s="614">
        <f>(D84+E84)*$F$29</f>
        <v>0</v>
      </c>
      <c r="G84" s="614">
        <f t="shared" si="14"/>
        <v>0</v>
      </c>
      <c r="H84" s="614">
        <f>G84*$H$83</f>
        <v>0</v>
      </c>
      <c r="I84" s="615">
        <f>ROUND((G84+H84),2)</f>
        <v>0</v>
      </c>
      <c r="J84" s="604"/>
      <c r="K84" s="604"/>
      <c r="L84" s="604"/>
      <c r="M84" s="604"/>
      <c r="N84" s="604"/>
      <c r="O84" s="604"/>
      <c r="P84" s="604"/>
      <c r="Q84" s="605"/>
      <c r="R84" s="605"/>
    </row>
    <row r="85" spans="1:18" s="606" customFormat="1" ht="12.6" customHeight="1" x14ac:dyDescent="0.2">
      <c r="A85" s="648">
        <f>A21</f>
        <v>11</v>
      </c>
      <c r="B85" s="651" t="str">
        <f>B21</f>
        <v>Oficial Eletricista B - Com CNH categoria C - PSR Maringá</v>
      </c>
      <c r="C85" s="650">
        <f>'POSTOS SMIN e USINA'!$D$38+'POSTOS SMIN e USINA'!$E$38</f>
        <v>0</v>
      </c>
      <c r="D85" s="617">
        <f>(C85/(E21*5))*2</f>
        <v>0</v>
      </c>
      <c r="E85" s="612">
        <f>(G$21/(E$21*5))*$E$29</f>
        <v>0</v>
      </c>
      <c r="F85" s="663">
        <f>(D85+E85)*$F$29</f>
        <v>0</v>
      </c>
      <c r="G85" s="663">
        <f t="shared" si="14"/>
        <v>0</v>
      </c>
      <c r="H85" s="663">
        <f>G85*$H$83</f>
        <v>0</v>
      </c>
      <c r="I85" s="664">
        <f t="shared" ref="I85:I89" si="15">ROUND((G85+H85),2)</f>
        <v>0</v>
      </c>
      <c r="J85" s="604"/>
      <c r="K85" s="604"/>
      <c r="L85" s="604"/>
      <c r="M85" s="604"/>
      <c r="N85" s="604"/>
      <c r="O85" s="604"/>
      <c r="P85" s="604"/>
      <c r="Q85" s="605"/>
      <c r="R85" s="605"/>
    </row>
    <row r="86" spans="1:18" s="606" customFormat="1" ht="12.6" customHeight="1" x14ac:dyDescent="0.2">
      <c r="A86" s="619"/>
      <c r="B86" s="620"/>
      <c r="C86" s="621"/>
      <c r="D86" s="621"/>
      <c r="E86" s="621"/>
      <c r="F86" s="623"/>
      <c r="G86" s="623"/>
      <c r="H86" s="623"/>
      <c r="I86" s="661"/>
      <c r="J86" s="604"/>
      <c r="K86" s="604"/>
      <c r="L86" s="604"/>
      <c r="M86" s="604"/>
      <c r="N86" s="604"/>
      <c r="O86" s="604"/>
      <c r="P86" s="604"/>
      <c r="Q86" s="605"/>
      <c r="R86" s="605"/>
    </row>
    <row r="87" spans="1:18" s="606" customFormat="1" ht="12.6" customHeight="1" x14ac:dyDescent="0.2">
      <c r="A87" s="657"/>
      <c r="B87" s="658"/>
      <c r="C87" s="659"/>
      <c r="D87" s="659"/>
      <c r="E87" s="659"/>
      <c r="F87" s="662"/>
      <c r="G87" s="662"/>
      <c r="H87" s="683" t="str">
        <f>CITL!J11</f>
        <v>Município de Londrina</v>
      </c>
      <c r="I87" s="635"/>
      <c r="J87" s="604"/>
      <c r="K87" s="604"/>
      <c r="L87" s="604"/>
      <c r="M87" s="604"/>
      <c r="N87" s="604"/>
      <c r="O87" s="604"/>
      <c r="P87" s="604"/>
      <c r="Q87" s="605"/>
      <c r="R87" s="605"/>
    </row>
    <row r="88" spans="1:18" s="606" customFormat="1" ht="12.6" customHeight="1" x14ac:dyDescent="0.2">
      <c r="A88" s="625"/>
      <c r="B88" s="602"/>
      <c r="C88" s="627"/>
      <c r="D88" s="627"/>
      <c r="E88" s="636"/>
      <c r="F88" s="636"/>
      <c r="G88" s="655"/>
      <c r="H88" s="609">
        <f>CITL!K19</f>
        <v>0</v>
      </c>
      <c r="I88" s="630"/>
      <c r="J88" s="604"/>
      <c r="K88" s="604"/>
      <c r="L88" s="604"/>
      <c r="M88" s="604"/>
      <c r="N88" s="604"/>
      <c r="O88" s="604"/>
      <c r="P88" s="604"/>
      <c r="Q88" s="605"/>
      <c r="R88" s="605"/>
    </row>
    <row r="89" spans="1:18" s="606" customFormat="1" ht="12.6" customHeight="1" x14ac:dyDescent="0.2">
      <c r="A89" s="648">
        <f>A22</f>
        <v>12</v>
      </c>
      <c r="B89" s="611" t="str">
        <f>B22</f>
        <v>Encarregado B - Com CNH categoria C - PSR Londrina</v>
      </c>
      <c r="C89" s="612">
        <f>'POSTOS SMIN e USINA'!$D$48+'POSTOS SMIN e USINA'!$E$48</f>
        <v>0</v>
      </c>
      <c r="D89" s="612">
        <f>(C89/(E22*5))*2</f>
        <v>0</v>
      </c>
      <c r="E89" s="612">
        <f>(G$22/(E$22*5))*$E$29</f>
        <v>0</v>
      </c>
      <c r="F89" s="614">
        <f>(D89+E89)*$F$29</f>
        <v>0</v>
      </c>
      <c r="G89" s="614">
        <f t="shared" si="14"/>
        <v>0</v>
      </c>
      <c r="H89" s="638">
        <f>G89*$H$88</f>
        <v>0</v>
      </c>
      <c r="I89" s="615">
        <f t="shared" si="15"/>
        <v>0</v>
      </c>
      <c r="J89" s="604"/>
      <c r="K89" s="604"/>
      <c r="L89" s="604"/>
      <c r="M89" s="604"/>
      <c r="N89" s="604"/>
      <c r="O89" s="604"/>
      <c r="P89" s="604"/>
      <c r="Q89" s="605"/>
      <c r="R89" s="605"/>
    </row>
    <row r="90" spans="1:18" s="606" customFormat="1" ht="12.6" customHeight="1" x14ac:dyDescent="0.2">
      <c r="A90" s="648">
        <f>A23</f>
        <v>13</v>
      </c>
      <c r="B90" s="651" t="str">
        <f>B23</f>
        <v>Oficial Eletricista B - Com CNH categoria C - PSR Londrina</v>
      </c>
      <c r="C90" s="650">
        <f>'POSTOS SMIN e USINA'!$D$49+'POSTOS SMIN e USINA'!$E$49</f>
        <v>0</v>
      </c>
      <c r="D90" s="617">
        <f>(C90/(E23*5))*2</f>
        <v>0</v>
      </c>
      <c r="E90" s="612">
        <f>(G$23/(E$23*5))*$E$29</f>
        <v>0</v>
      </c>
      <c r="F90" s="663">
        <f>(D90+E90)*$F$29</f>
        <v>0</v>
      </c>
      <c r="G90" s="663">
        <f t="shared" ref="G90:G94" si="16">D90+E90+F90</f>
        <v>0</v>
      </c>
      <c r="H90" s="656">
        <f>G90*$H$88</f>
        <v>0</v>
      </c>
      <c r="I90" s="664">
        <f t="shared" ref="I90:I94" si="17">ROUND((G90+H90),2)</f>
        <v>0</v>
      </c>
      <c r="J90" s="604"/>
      <c r="K90" s="604"/>
      <c r="L90" s="604"/>
      <c r="M90" s="604"/>
      <c r="N90" s="604"/>
      <c r="O90" s="604"/>
      <c r="P90" s="604"/>
      <c r="Q90" s="605"/>
      <c r="R90" s="605"/>
    </row>
    <row r="91" spans="1:18" s="606" customFormat="1" ht="12.6" customHeight="1" x14ac:dyDescent="0.2">
      <c r="A91" s="619"/>
      <c r="B91" s="620"/>
      <c r="C91" s="621"/>
      <c r="D91" s="621"/>
      <c r="E91" s="621"/>
      <c r="F91" s="623"/>
      <c r="G91" s="623"/>
      <c r="H91" s="623"/>
      <c r="I91" s="661"/>
      <c r="J91" s="604"/>
      <c r="K91" s="604"/>
      <c r="L91" s="604"/>
      <c r="M91" s="604"/>
      <c r="N91" s="604"/>
      <c r="O91" s="604"/>
      <c r="P91" s="604"/>
      <c r="Q91" s="605"/>
      <c r="R91" s="605"/>
    </row>
    <row r="92" spans="1:18" s="606" customFormat="1" ht="12.6" customHeight="1" x14ac:dyDescent="0.2">
      <c r="A92" s="657"/>
      <c r="B92" s="658"/>
      <c r="C92" s="659"/>
      <c r="D92" s="659"/>
      <c r="E92" s="659"/>
      <c r="F92" s="662"/>
      <c r="G92" s="662"/>
      <c r="H92" s="683" t="str">
        <f>CITL!A22</f>
        <v>Município de Paranavaí</v>
      </c>
      <c r="I92" s="635"/>
      <c r="J92" s="604"/>
      <c r="K92" s="604"/>
      <c r="L92" s="604"/>
      <c r="M92" s="604"/>
      <c r="N92" s="604"/>
      <c r="O92" s="604"/>
      <c r="P92" s="604"/>
      <c r="Q92" s="605"/>
      <c r="R92" s="605"/>
    </row>
    <row r="93" spans="1:18" s="606" customFormat="1" ht="12.6" customHeight="1" x14ac:dyDescent="0.2">
      <c r="A93" s="625"/>
      <c r="B93" s="602"/>
      <c r="C93" s="627"/>
      <c r="D93" s="627"/>
      <c r="E93" s="636"/>
      <c r="F93" s="636"/>
      <c r="G93" s="655"/>
      <c r="H93" s="609">
        <f>CITL!B30</f>
        <v>0</v>
      </c>
      <c r="I93" s="630"/>
      <c r="J93" s="604"/>
      <c r="K93" s="604"/>
      <c r="L93" s="604"/>
      <c r="M93" s="604"/>
      <c r="N93" s="604"/>
      <c r="O93" s="604"/>
      <c r="P93" s="604"/>
      <c r="Q93" s="605"/>
      <c r="R93" s="605"/>
    </row>
    <row r="94" spans="1:18" s="606" customFormat="1" ht="12.6" customHeight="1" x14ac:dyDescent="0.2">
      <c r="A94" s="610">
        <f>A24</f>
        <v>14</v>
      </c>
      <c r="B94" s="611" t="str">
        <f>B24</f>
        <v>Encarregado B - Com CNH categoria C - PSR Usina</v>
      </c>
      <c r="C94" s="612">
        <f>'POSTOS SMIN e USINA'!$D$59+'POSTOS SMIN e USINA'!$E$59</f>
        <v>0</v>
      </c>
      <c r="D94" s="612">
        <f>(C94/(E24*5))*2</f>
        <v>0</v>
      </c>
      <c r="E94" s="612">
        <f>(G$24/(E$24*5))*$E$29</f>
        <v>0</v>
      </c>
      <c r="F94" s="614">
        <f>(D94+E94)*$F$29</f>
        <v>0</v>
      </c>
      <c r="G94" s="614">
        <f t="shared" si="16"/>
        <v>0</v>
      </c>
      <c r="H94" s="638">
        <f>G94*$H$93</f>
        <v>0</v>
      </c>
      <c r="I94" s="615">
        <f t="shared" si="17"/>
        <v>0</v>
      </c>
      <c r="J94" s="604"/>
      <c r="K94" s="604"/>
      <c r="L94" s="604"/>
      <c r="M94" s="604"/>
      <c r="N94" s="604"/>
      <c r="O94" s="604"/>
      <c r="P94" s="604"/>
      <c r="Q94" s="605"/>
      <c r="R94" s="605"/>
    </row>
    <row r="95" spans="1:18" s="606" customFormat="1" ht="12" x14ac:dyDescent="0.2">
      <c r="A95" s="639"/>
      <c r="B95" s="640"/>
      <c r="C95" s="640"/>
      <c r="D95" s="640"/>
      <c r="E95" s="640"/>
      <c r="F95" s="641"/>
      <c r="G95" s="641"/>
      <c r="H95" s="642"/>
      <c r="I95" s="643"/>
      <c r="J95" s="604"/>
      <c r="K95" s="604"/>
      <c r="L95" s="604"/>
      <c r="M95" s="604"/>
      <c r="N95" s="604"/>
      <c r="O95" s="604"/>
      <c r="P95" s="604"/>
      <c r="Q95" s="605"/>
      <c r="R95" s="605"/>
    </row>
    <row r="96" spans="1:18" s="606" customFormat="1" ht="16.5" thickBot="1" x14ac:dyDescent="0.3">
      <c r="A96" s="1065" t="s">
        <v>31</v>
      </c>
      <c r="B96" s="1065"/>
      <c r="C96" s="1065"/>
      <c r="D96" s="1065"/>
      <c r="E96" s="1065"/>
      <c r="F96" s="1065"/>
      <c r="G96" s="1065"/>
      <c r="H96" s="1065"/>
      <c r="I96" s="1065"/>
      <c r="J96" s="604"/>
      <c r="K96" s="604"/>
      <c r="L96" s="604"/>
      <c r="M96" s="604"/>
      <c r="N96" s="604"/>
      <c r="O96" s="604"/>
      <c r="P96" s="604"/>
      <c r="Q96" s="605"/>
      <c r="R96" s="605"/>
    </row>
    <row r="97" spans="1:18" s="606" customFormat="1" ht="9.9499999999999993" customHeight="1" thickTop="1" x14ac:dyDescent="0.2">
      <c r="A97" s="1044" t="s">
        <v>1</v>
      </c>
      <c r="B97" s="1044" t="s">
        <v>29</v>
      </c>
      <c r="C97" s="1037" t="s">
        <v>123</v>
      </c>
      <c r="D97" s="1033" t="s">
        <v>128</v>
      </c>
      <c r="E97" s="1033" t="s">
        <v>421</v>
      </c>
      <c r="F97" s="1032" t="s">
        <v>7</v>
      </c>
      <c r="G97" s="1052" t="s">
        <v>3</v>
      </c>
      <c r="H97" s="1031" t="s">
        <v>404</v>
      </c>
      <c r="I97" s="1033" t="s">
        <v>32</v>
      </c>
      <c r="J97" s="604"/>
      <c r="K97" s="604"/>
      <c r="L97" s="604"/>
      <c r="M97" s="604"/>
      <c r="N97" s="604"/>
      <c r="O97" s="604"/>
      <c r="P97" s="604"/>
      <c r="Q97" s="605"/>
      <c r="R97" s="605"/>
    </row>
    <row r="98" spans="1:18" s="606" customFormat="1" ht="30" customHeight="1" x14ac:dyDescent="0.2">
      <c r="A98" s="1044"/>
      <c r="B98" s="1044"/>
      <c r="C98" s="1037"/>
      <c r="D98" s="1033"/>
      <c r="E98" s="1033"/>
      <c r="F98" s="1032"/>
      <c r="G98" s="1052"/>
      <c r="H98" s="1042"/>
      <c r="I98" s="1033"/>
      <c r="J98" s="604"/>
      <c r="K98" s="604"/>
      <c r="L98" s="604"/>
      <c r="M98" s="604"/>
      <c r="N98" s="604"/>
      <c r="O98" s="604"/>
      <c r="P98" s="604"/>
      <c r="Q98" s="605"/>
      <c r="R98" s="605"/>
    </row>
    <row r="99" spans="1:18" s="606" customFormat="1" ht="12.6" customHeight="1" x14ac:dyDescent="0.2">
      <c r="A99" s="1044"/>
      <c r="B99" s="1044"/>
      <c r="C99" s="1037"/>
      <c r="D99" s="1033"/>
      <c r="E99" s="1034"/>
      <c r="F99" s="1031"/>
      <c r="G99" s="1052"/>
      <c r="H99" s="683" t="str">
        <f>CITL!A11</f>
        <v>Município de Curitiba</v>
      </c>
      <c r="I99" s="1033"/>
      <c r="J99" s="604"/>
      <c r="K99" s="604"/>
      <c r="L99" s="604"/>
      <c r="M99" s="604"/>
      <c r="N99" s="604"/>
      <c r="O99" s="604"/>
      <c r="P99" s="604"/>
      <c r="Q99" s="605"/>
      <c r="R99" s="605"/>
    </row>
    <row r="100" spans="1:18" s="606" customFormat="1" ht="12.6" customHeight="1" x14ac:dyDescent="0.2">
      <c r="A100" s="1044"/>
      <c r="B100" s="1044"/>
      <c r="C100" s="1038"/>
      <c r="D100" s="1034"/>
      <c r="E100" s="607">
        <v>0.2</v>
      </c>
      <c r="F100" s="608">
        <f>'ENCARGOS SOCIAIS'!F23/100</f>
        <v>0</v>
      </c>
      <c r="G100" s="1053"/>
      <c r="H100" s="609">
        <f>H29</f>
        <v>0</v>
      </c>
      <c r="I100" s="1034"/>
      <c r="J100" s="604"/>
      <c r="K100" s="604"/>
      <c r="L100" s="604"/>
      <c r="M100" s="604"/>
      <c r="N100" s="604"/>
      <c r="O100" s="604"/>
      <c r="P100" s="604"/>
      <c r="Q100" s="605"/>
      <c r="R100" s="605"/>
    </row>
    <row r="101" spans="1:18" s="606" customFormat="1" ht="12.6" customHeight="1" x14ac:dyDescent="0.2">
      <c r="A101" s="610">
        <f t="shared" ref="A101:B105" si="18">A11</f>
        <v>1</v>
      </c>
      <c r="B101" s="651" t="str">
        <f t="shared" si="18"/>
        <v>Encarregado Geral - Capital</v>
      </c>
      <c r="C101" s="612">
        <f>'POSTOS SMICRE'!$D$16+'POSTOS SMICRE'!$E$16</f>
        <v>0</v>
      </c>
      <c r="D101" s="652">
        <f>((C101/(E11*5))+((C101/(E11*5))*0.5))*1.5</f>
        <v>0</v>
      </c>
      <c r="E101" s="612">
        <f>($G$11/($E$11*5))*$E$29</f>
        <v>0</v>
      </c>
      <c r="F101" s="614">
        <f>(D101+E101)*$F$29</f>
        <v>0</v>
      </c>
      <c r="G101" s="614">
        <f>D101+E101+F101</f>
        <v>0</v>
      </c>
      <c r="H101" s="614">
        <f>G101*$H$100</f>
        <v>0</v>
      </c>
      <c r="I101" s="615">
        <f>ROUND((G101+H101),2)</f>
        <v>0</v>
      </c>
      <c r="J101" s="604"/>
      <c r="K101" s="604"/>
      <c r="L101" s="604"/>
      <c r="M101" s="604"/>
      <c r="N101" s="604"/>
      <c r="O101" s="604"/>
      <c r="P101" s="604"/>
      <c r="Q101" s="605"/>
      <c r="R101" s="605"/>
    </row>
    <row r="102" spans="1:18" s="606" customFormat="1" ht="12.6" customHeight="1" x14ac:dyDescent="0.2">
      <c r="A102" s="610">
        <f t="shared" si="18"/>
        <v>2</v>
      </c>
      <c r="B102" s="651" t="str">
        <f t="shared" si="18"/>
        <v>Sub Encarregado - Capital</v>
      </c>
      <c r="C102" s="617">
        <f>'POSTOS SMICRE'!$D$17+'POSTOS SMICRE'!$E$17</f>
        <v>0</v>
      </c>
      <c r="D102" s="653">
        <f>((C102/(E12*5))+((C102/(E12*5))*0.5))*1.5</f>
        <v>0</v>
      </c>
      <c r="E102" s="612">
        <f>($G$12/($E$12*5))*$E$29</f>
        <v>0</v>
      </c>
      <c r="F102" s="614">
        <f>(D102+E102)*$F$29</f>
        <v>0</v>
      </c>
      <c r="G102" s="614">
        <f t="shared" ref="G102:G108" si="19">D102+E102+F102</f>
        <v>0</v>
      </c>
      <c r="H102" s="614">
        <f t="shared" ref="H102:H105" si="20">G102*$H$100</f>
        <v>0</v>
      </c>
      <c r="I102" s="615">
        <f t="shared" ref="I102:I108" si="21">ROUND((G102+H102),2)</f>
        <v>0</v>
      </c>
      <c r="J102" s="604"/>
      <c r="K102" s="604"/>
      <c r="L102" s="604"/>
      <c r="M102" s="604"/>
      <c r="N102" s="604"/>
      <c r="O102" s="604"/>
      <c r="P102" s="604"/>
      <c r="Q102" s="605"/>
      <c r="R102" s="605"/>
    </row>
    <row r="103" spans="1:18" s="606" customFormat="1" ht="12.6" customHeight="1" x14ac:dyDescent="0.2">
      <c r="A103" s="610">
        <f t="shared" si="18"/>
        <v>3</v>
      </c>
      <c r="B103" s="651" t="str">
        <f t="shared" si="18"/>
        <v>Oficial Eletricista B  - Capital</v>
      </c>
      <c r="C103" s="612">
        <f>'POSTOS SMICRE'!$D$18+'POSTOS SMICRE'!$E$18</f>
        <v>0</v>
      </c>
      <c r="D103" s="653">
        <f>((C103/(E13*5))+((C103/(E13*5))*0.5))*1.5</f>
        <v>0</v>
      </c>
      <c r="E103" s="612">
        <f>(G$13/(E$13*5))*$E$29</f>
        <v>0</v>
      </c>
      <c r="F103" s="614">
        <f>(D103+E103)*$F$29</f>
        <v>0</v>
      </c>
      <c r="G103" s="614">
        <f t="shared" si="19"/>
        <v>0</v>
      </c>
      <c r="H103" s="614">
        <f t="shared" si="20"/>
        <v>0</v>
      </c>
      <c r="I103" s="615">
        <f t="shared" si="21"/>
        <v>0</v>
      </c>
      <c r="J103" s="604"/>
      <c r="K103" s="604"/>
      <c r="L103" s="604"/>
      <c r="M103" s="604"/>
      <c r="N103" s="604"/>
      <c r="O103" s="604"/>
      <c r="P103" s="604"/>
      <c r="Q103" s="605"/>
      <c r="R103" s="605"/>
    </row>
    <row r="104" spans="1:18" s="606" customFormat="1" ht="12.6" customHeight="1" x14ac:dyDescent="0.2">
      <c r="A104" s="610">
        <f t="shared" si="18"/>
        <v>4</v>
      </c>
      <c r="B104" s="651" t="str">
        <f t="shared" si="18"/>
        <v>Encarregado B - Com CNH categoria C - Capital (RMC e Litoral)</v>
      </c>
      <c r="C104" s="612">
        <f>'POSTOS SMICRE'!$D$21+'POSTOS SMICRE'!$E$21</f>
        <v>0</v>
      </c>
      <c r="D104" s="653">
        <f>((C104/(E14*5))+((C104/(E14*5))*0.5))*1.5</f>
        <v>0</v>
      </c>
      <c r="E104" s="612">
        <f>(G$14/(E$14*5))*$E$29</f>
        <v>0</v>
      </c>
      <c r="F104" s="614">
        <f>(D104+E104)*$F$29</f>
        <v>0</v>
      </c>
      <c r="G104" s="614">
        <f t="shared" si="19"/>
        <v>0</v>
      </c>
      <c r="H104" s="614">
        <f t="shared" si="20"/>
        <v>0</v>
      </c>
      <c r="I104" s="615">
        <f t="shared" si="21"/>
        <v>0</v>
      </c>
      <c r="J104" s="604"/>
      <c r="K104" s="604"/>
      <c r="L104" s="604"/>
      <c r="M104" s="604"/>
      <c r="N104" s="604"/>
      <c r="O104" s="604"/>
      <c r="P104" s="604"/>
      <c r="Q104" s="605"/>
      <c r="R104" s="605"/>
    </row>
    <row r="105" spans="1:18" s="606" customFormat="1" ht="12.6" customHeight="1" x14ac:dyDescent="0.2">
      <c r="A105" s="610">
        <f t="shared" si="18"/>
        <v>5</v>
      </c>
      <c r="B105" s="651" t="str">
        <f t="shared" si="18"/>
        <v>Oficial Eletricista B - Com CNH C - Capital (RMC e Litoral)</v>
      </c>
      <c r="C105" s="612">
        <f>'POSTOS SMICRE'!$D$22+'POSTOS SMICRE'!$E$22</f>
        <v>0</v>
      </c>
      <c r="D105" s="653">
        <f>((C105/(E15*5))+((C105/(E15*5))*0.5))*1.5</f>
        <v>0</v>
      </c>
      <c r="E105" s="612">
        <f>(G$15/(E$15*5))*$E$29</f>
        <v>0</v>
      </c>
      <c r="F105" s="614">
        <f>(D105+E105)*$F$29</f>
        <v>0</v>
      </c>
      <c r="G105" s="614">
        <f t="shared" si="19"/>
        <v>0</v>
      </c>
      <c r="H105" s="614">
        <f t="shared" si="20"/>
        <v>0</v>
      </c>
      <c r="I105" s="615">
        <f t="shared" si="21"/>
        <v>0</v>
      </c>
      <c r="J105" s="604"/>
      <c r="K105" s="604"/>
      <c r="L105" s="604"/>
      <c r="M105" s="604"/>
      <c r="N105" s="604"/>
      <c r="O105" s="604"/>
      <c r="P105" s="604"/>
      <c r="Q105" s="605"/>
      <c r="R105" s="605"/>
    </row>
    <row r="106" spans="1:18" s="606" customFormat="1" ht="12.6" customHeight="1" x14ac:dyDescent="0.2">
      <c r="A106" s="619"/>
      <c r="B106" s="620"/>
      <c r="C106" s="621"/>
      <c r="D106" s="621"/>
      <c r="E106" s="621"/>
      <c r="F106" s="623"/>
      <c r="G106" s="623"/>
      <c r="H106" s="623"/>
      <c r="I106" s="624"/>
      <c r="J106" s="604"/>
      <c r="K106" s="604"/>
      <c r="L106" s="604"/>
      <c r="M106" s="604"/>
      <c r="N106" s="604"/>
      <c r="O106" s="604"/>
      <c r="P106" s="604"/>
      <c r="Q106" s="605"/>
      <c r="R106" s="605"/>
    </row>
    <row r="107" spans="1:18" s="606" customFormat="1" ht="12.6" customHeight="1" x14ac:dyDescent="0.2">
      <c r="A107" s="625"/>
      <c r="B107" s="626"/>
      <c r="C107" s="627"/>
      <c r="D107" s="627"/>
      <c r="E107" s="627"/>
      <c r="F107" s="609">
        <f>H240/100</f>
        <v>0</v>
      </c>
      <c r="G107" s="629"/>
      <c r="H107" s="629"/>
      <c r="I107" s="630"/>
      <c r="J107" s="604"/>
      <c r="K107" s="604"/>
      <c r="L107" s="604"/>
      <c r="M107" s="604"/>
      <c r="N107" s="604"/>
      <c r="O107" s="604"/>
      <c r="P107" s="604"/>
      <c r="Q107" s="605"/>
      <c r="R107" s="605"/>
    </row>
    <row r="108" spans="1:18" s="606" customFormat="1" ht="12.6" customHeight="1" x14ac:dyDescent="0.2">
      <c r="A108" s="610">
        <f>A16</f>
        <v>6</v>
      </c>
      <c r="B108" s="651" t="str">
        <f>B16</f>
        <v>Oficial Eletricista B - Capital - Período Eleitoral</v>
      </c>
      <c r="C108" s="612">
        <f>'POSTOS SMICRE'!$D$25+'POSTOS SMICRE'!$E$25</f>
        <v>0</v>
      </c>
      <c r="D108" s="653">
        <f>((C108/(E16*5))+((C108/(E16*5))*0.5))*1.5</f>
        <v>0</v>
      </c>
      <c r="E108" s="612">
        <f>(G$16/(E$16*5))*$E$29</f>
        <v>0</v>
      </c>
      <c r="F108" s="614">
        <f>(D108+E108)*$F$107</f>
        <v>0</v>
      </c>
      <c r="G108" s="614">
        <f t="shared" si="19"/>
        <v>0</v>
      </c>
      <c r="H108" s="638">
        <f>G108*H100</f>
        <v>0</v>
      </c>
      <c r="I108" s="615">
        <f t="shared" si="21"/>
        <v>0</v>
      </c>
      <c r="J108" s="604"/>
      <c r="K108" s="604"/>
      <c r="L108" s="604"/>
      <c r="M108" s="604"/>
      <c r="N108" s="604"/>
      <c r="O108" s="604"/>
      <c r="P108" s="604"/>
      <c r="Q108" s="605"/>
      <c r="R108" s="605"/>
    </row>
    <row r="109" spans="1:18" s="606" customFormat="1" ht="12.6" customHeight="1" x14ac:dyDescent="0.2">
      <c r="A109" s="619"/>
      <c r="B109" s="620"/>
      <c r="C109" s="621"/>
      <c r="D109" s="621"/>
      <c r="E109" s="633"/>
      <c r="F109" s="622"/>
      <c r="G109" s="622"/>
      <c r="H109" s="623"/>
      <c r="I109" s="624"/>
      <c r="J109" s="604"/>
      <c r="K109" s="604"/>
      <c r="L109" s="604"/>
      <c r="M109" s="604"/>
      <c r="N109" s="604"/>
      <c r="O109" s="604"/>
      <c r="P109" s="604"/>
      <c r="Q109" s="605"/>
      <c r="R109" s="605"/>
    </row>
    <row r="110" spans="1:18" s="606" customFormat="1" ht="12.6" customHeight="1" x14ac:dyDescent="0.2">
      <c r="A110" s="625"/>
      <c r="B110" s="626"/>
      <c r="C110" s="627"/>
      <c r="D110" s="627"/>
      <c r="E110" s="627"/>
      <c r="F110" s="609">
        <f>F100</f>
        <v>0</v>
      </c>
      <c r="G110" s="628"/>
      <c r="H110" s="629"/>
      <c r="I110" s="630"/>
      <c r="J110" s="604"/>
      <c r="K110" s="604"/>
      <c r="L110" s="604"/>
      <c r="M110" s="604"/>
      <c r="N110" s="604"/>
      <c r="O110" s="604"/>
      <c r="P110" s="604"/>
      <c r="Q110" s="605"/>
      <c r="R110" s="605"/>
    </row>
    <row r="111" spans="1:18" s="606" customFormat="1" ht="12.6" customHeight="1" x14ac:dyDescent="0.2">
      <c r="A111" s="610">
        <f>A17</f>
        <v>7</v>
      </c>
      <c r="B111" s="651" t="str">
        <f>B17</f>
        <v>Encarregado B - Com CNH categoria C - PSR Sede/SMIN</v>
      </c>
      <c r="C111" s="612">
        <f>'POSTOS SMIN e USINA'!$D$16+'POSTOS SMIN e USINA'!$E$16</f>
        <v>0</v>
      </c>
      <c r="D111" s="652">
        <f>((C111/(E17*5))+((C111/(E17*5))*0.5))*1.5</f>
        <v>0</v>
      </c>
      <c r="E111" s="612">
        <f>(G$17/(E$17*5))*$E$29</f>
        <v>0</v>
      </c>
      <c r="F111" s="613">
        <f>(D111+E111)*$F$29</f>
        <v>0</v>
      </c>
      <c r="G111" s="614">
        <f>D111+E111+F111</f>
        <v>0</v>
      </c>
      <c r="H111" s="614">
        <f>G111*H100</f>
        <v>0</v>
      </c>
      <c r="I111" s="615">
        <f>ROUND((G111+H111),2)</f>
        <v>0</v>
      </c>
      <c r="J111" s="604"/>
      <c r="K111" s="604"/>
      <c r="L111" s="604"/>
      <c r="M111" s="604"/>
      <c r="N111" s="604"/>
      <c r="O111" s="604"/>
      <c r="P111" s="604"/>
      <c r="Q111" s="605"/>
      <c r="R111" s="605"/>
    </row>
    <row r="112" spans="1:18" s="606" customFormat="1" ht="12.6" customHeight="1" x14ac:dyDescent="0.2">
      <c r="A112" s="619"/>
      <c r="B112" s="620"/>
      <c r="C112" s="621"/>
      <c r="D112" s="665"/>
      <c r="E112" s="621"/>
      <c r="F112" s="622"/>
      <c r="G112" s="623"/>
      <c r="H112" s="623"/>
      <c r="I112" s="661"/>
      <c r="J112" s="604"/>
      <c r="K112" s="604"/>
      <c r="L112" s="604"/>
      <c r="M112" s="604"/>
      <c r="N112" s="604"/>
      <c r="O112" s="604"/>
      <c r="P112" s="604"/>
      <c r="Q112" s="605"/>
      <c r="R112" s="605"/>
    </row>
    <row r="113" spans="1:18" s="606" customFormat="1" ht="12.6" customHeight="1" x14ac:dyDescent="0.2">
      <c r="A113" s="657"/>
      <c r="B113" s="658"/>
      <c r="C113" s="659"/>
      <c r="D113" s="659"/>
      <c r="E113" s="659"/>
      <c r="F113" s="662"/>
      <c r="G113" s="662"/>
      <c r="H113" s="683" t="str">
        <f>CITL!D11</f>
        <v>Município de Cascavel</v>
      </c>
      <c r="I113" s="635"/>
      <c r="J113" s="604"/>
      <c r="K113" s="604"/>
      <c r="L113" s="604"/>
      <c r="M113" s="604"/>
      <c r="N113" s="604"/>
      <c r="O113" s="604"/>
      <c r="P113" s="604"/>
      <c r="Q113" s="605"/>
      <c r="R113" s="605"/>
    </row>
    <row r="114" spans="1:18" s="606" customFormat="1" ht="12.6" customHeight="1" x14ac:dyDescent="0.2">
      <c r="A114" s="625"/>
      <c r="B114" s="602"/>
      <c r="C114" s="627"/>
      <c r="D114" s="627"/>
      <c r="E114" s="636"/>
      <c r="F114" s="636"/>
      <c r="G114" s="655"/>
      <c r="H114" s="609">
        <f>CITL!E19</f>
        <v>0</v>
      </c>
      <c r="I114" s="630"/>
      <c r="J114" s="604"/>
      <c r="K114" s="604"/>
      <c r="L114" s="604"/>
      <c r="M114" s="604"/>
      <c r="N114" s="604"/>
      <c r="O114" s="604"/>
      <c r="P114" s="604"/>
      <c r="Q114" s="605"/>
      <c r="R114" s="605"/>
    </row>
    <row r="115" spans="1:18" s="606" customFormat="1" ht="12.6" customHeight="1" x14ac:dyDescent="0.2">
      <c r="A115" s="610">
        <f>A18</f>
        <v>8</v>
      </c>
      <c r="B115" s="651" t="str">
        <f>B18</f>
        <v>Encarregado B - Com CNH categoria C - PSR Cascavel</v>
      </c>
      <c r="C115" s="612">
        <f>'POSTOS SMIN e USINA'!$D$26+'POSTOS SMIN e USINA'!$E$26</f>
        <v>0</v>
      </c>
      <c r="D115" s="653">
        <f>((C115/(E18*5))+((C115/(E18*5))*0.5))*1.5</f>
        <v>0</v>
      </c>
      <c r="E115" s="612">
        <f>(G$18/(E$18*5))*$E$29</f>
        <v>0</v>
      </c>
      <c r="F115" s="614">
        <f>(D115+E115)*$F$29</f>
        <v>0</v>
      </c>
      <c r="G115" s="614">
        <f t="shared" ref="G115:G125" si="22">D115+E115+F115</f>
        <v>0</v>
      </c>
      <c r="H115" s="614">
        <f>G115*$H$114</f>
        <v>0</v>
      </c>
      <c r="I115" s="615">
        <f t="shared" ref="I115:I125" si="23">ROUND((G115+H115),2)</f>
        <v>0</v>
      </c>
      <c r="J115" s="604"/>
      <c r="K115" s="604"/>
      <c r="L115" s="604"/>
      <c r="M115" s="604"/>
      <c r="N115" s="604"/>
      <c r="O115" s="604"/>
      <c r="P115" s="604"/>
      <c r="Q115" s="605"/>
      <c r="R115" s="605"/>
    </row>
    <row r="116" spans="1:18" s="606" customFormat="1" ht="12.6" customHeight="1" x14ac:dyDescent="0.2">
      <c r="A116" s="648">
        <f>A19</f>
        <v>9</v>
      </c>
      <c r="B116" s="651" t="str">
        <f>B19</f>
        <v>Oficial Eletricista B - Com CNH categoria C - PSR Cascavel</v>
      </c>
      <c r="C116" s="650">
        <f>'POSTOS SMIN e USINA'!$D$27+'POSTOS SMIN e USINA'!$E$27</f>
        <v>0</v>
      </c>
      <c r="D116" s="654">
        <f>((C116/(E19*5))+((C116/(E19*5))*0.5))*1.5</f>
        <v>0</v>
      </c>
      <c r="E116" s="612">
        <f>(G$19/(E$19*5))*$E$29</f>
        <v>0</v>
      </c>
      <c r="F116" s="663">
        <f>(D116+E116)*$F$29</f>
        <v>0</v>
      </c>
      <c r="G116" s="663">
        <f t="shared" si="22"/>
        <v>0</v>
      </c>
      <c r="H116" s="663">
        <f>G116*$H$114</f>
        <v>0</v>
      </c>
      <c r="I116" s="664">
        <f t="shared" si="23"/>
        <v>0</v>
      </c>
      <c r="J116" s="604"/>
      <c r="K116" s="604"/>
      <c r="L116" s="604"/>
      <c r="M116" s="604"/>
      <c r="N116" s="604"/>
      <c r="O116" s="604"/>
      <c r="P116" s="604"/>
      <c r="Q116" s="605"/>
      <c r="R116" s="605"/>
    </row>
    <row r="117" spans="1:18" s="606" customFormat="1" ht="12.6" customHeight="1" x14ac:dyDescent="0.2">
      <c r="A117" s="619"/>
      <c r="B117" s="620"/>
      <c r="C117" s="621"/>
      <c r="D117" s="665"/>
      <c r="E117" s="621"/>
      <c r="F117" s="623"/>
      <c r="G117" s="623"/>
      <c r="H117" s="623"/>
      <c r="I117" s="661"/>
      <c r="J117" s="604"/>
      <c r="K117" s="604"/>
      <c r="L117" s="604"/>
      <c r="M117" s="604"/>
      <c r="N117" s="604"/>
      <c r="O117" s="604"/>
      <c r="P117" s="604"/>
      <c r="Q117" s="605"/>
      <c r="R117" s="605"/>
    </row>
    <row r="118" spans="1:18" s="606" customFormat="1" ht="12.6" customHeight="1" x14ac:dyDescent="0.2">
      <c r="A118" s="657"/>
      <c r="B118" s="658"/>
      <c r="C118" s="659"/>
      <c r="D118" s="659"/>
      <c r="E118" s="659"/>
      <c r="F118" s="660"/>
      <c r="G118" s="660"/>
      <c r="H118" s="683" t="str">
        <f>CITL!G11</f>
        <v>Município de Maringá</v>
      </c>
      <c r="I118" s="635"/>
      <c r="J118" s="604"/>
      <c r="K118" s="604"/>
      <c r="L118" s="604"/>
      <c r="M118" s="604"/>
      <c r="N118" s="604"/>
      <c r="O118" s="604"/>
      <c r="P118" s="604"/>
      <c r="Q118" s="605"/>
      <c r="R118" s="605"/>
    </row>
    <row r="119" spans="1:18" s="606" customFormat="1" ht="12.6" customHeight="1" x14ac:dyDescent="0.2">
      <c r="A119" s="625"/>
      <c r="B119" s="602"/>
      <c r="C119" s="627"/>
      <c r="D119" s="627"/>
      <c r="E119" s="636"/>
      <c r="F119" s="636"/>
      <c r="G119" s="637"/>
      <c r="H119" s="609">
        <f>CITL!H19</f>
        <v>0</v>
      </c>
      <c r="I119" s="630"/>
      <c r="J119" s="604"/>
      <c r="K119" s="604"/>
      <c r="L119" s="604"/>
      <c r="M119" s="604"/>
      <c r="N119" s="604"/>
      <c r="O119" s="604"/>
      <c r="P119" s="604"/>
      <c r="Q119" s="605"/>
      <c r="R119" s="605"/>
    </row>
    <row r="120" spans="1:18" s="606" customFormat="1" ht="12.6" customHeight="1" x14ac:dyDescent="0.2">
      <c r="A120" s="610">
        <f>A20</f>
        <v>10</v>
      </c>
      <c r="B120" s="651" t="str">
        <f>B20</f>
        <v>Encarregado B - Com CNH categoria C - PSR Maringá</v>
      </c>
      <c r="C120" s="612">
        <f>'POSTOS SMIN e USINA'!$D$37+'POSTOS SMIN e USINA'!$E$37</f>
        <v>0</v>
      </c>
      <c r="D120" s="653">
        <f>((C120/(E20*5))+((C120/(E20*5))*0.5))*1.5</f>
        <v>0</v>
      </c>
      <c r="E120" s="612">
        <f>(G$20/(E$20*5))*$E$29</f>
        <v>0</v>
      </c>
      <c r="F120" s="614">
        <f>(D120+E120)*$F$29</f>
        <v>0</v>
      </c>
      <c r="G120" s="614">
        <f t="shared" si="22"/>
        <v>0</v>
      </c>
      <c r="H120" s="614">
        <f>G120*$H$119</f>
        <v>0</v>
      </c>
      <c r="I120" s="615">
        <f t="shared" si="23"/>
        <v>0</v>
      </c>
      <c r="J120" s="604"/>
      <c r="K120" s="604"/>
      <c r="L120" s="604"/>
      <c r="M120" s="604"/>
      <c r="N120" s="604"/>
      <c r="O120" s="604"/>
      <c r="P120" s="604"/>
      <c r="Q120" s="605"/>
      <c r="R120" s="605"/>
    </row>
    <row r="121" spans="1:18" s="606" customFormat="1" ht="12.6" customHeight="1" x14ac:dyDescent="0.2">
      <c r="A121" s="648">
        <f>A21</f>
        <v>11</v>
      </c>
      <c r="B121" s="651" t="str">
        <f>B21</f>
        <v>Oficial Eletricista B - Com CNH categoria C - PSR Maringá</v>
      </c>
      <c r="C121" s="650">
        <f>'POSTOS SMIN e USINA'!$D$38+'POSTOS SMIN e USINA'!$E$38</f>
        <v>0</v>
      </c>
      <c r="D121" s="654">
        <f>((C121/(E21*5))+((C121/(E21*5))*0.5))*1.5</f>
        <v>0</v>
      </c>
      <c r="E121" s="612">
        <f>(G$21/(E$21*5))*$E$29</f>
        <v>0</v>
      </c>
      <c r="F121" s="663">
        <f>(D121+E121)*$F$29</f>
        <v>0</v>
      </c>
      <c r="G121" s="663">
        <f t="shared" si="22"/>
        <v>0</v>
      </c>
      <c r="H121" s="663">
        <f>G121*$H$119</f>
        <v>0</v>
      </c>
      <c r="I121" s="664">
        <f t="shared" si="23"/>
        <v>0</v>
      </c>
      <c r="J121" s="604"/>
      <c r="K121" s="604"/>
      <c r="L121" s="604"/>
      <c r="M121" s="604"/>
      <c r="N121" s="604"/>
      <c r="O121" s="604"/>
      <c r="P121" s="604"/>
      <c r="Q121" s="605"/>
      <c r="R121" s="605"/>
    </row>
    <row r="122" spans="1:18" s="606" customFormat="1" ht="12.6" customHeight="1" x14ac:dyDescent="0.2">
      <c r="A122" s="619"/>
      <c r="B122" s="620"/>
      <c r="C122" s="621"/>
      <c r="D122" s="665"/>
      <c r="E122" s="621"/>
      <c r="F122" s="623"/>
      <c r="G122" s="623"/>
      <c r="H122" s="623"/>
      <c r="I122" s="661"/>
      <c r="J122" s="604"/>
      <c r="K122" s="604"/>
      <c r="L122" s="604"/>
      <c r="M122" s="604"/>
      <c r="N122" s="604"/>
      <c r="O122" s="604"/>
      <c r="P122" s="604"/>
      <c r="Q122" s="605"/>
      <c r="R122" s="605"/>
    </row>
    <row r="123" spans="1:18" s="606" customFormat="1" ht="12.6" customHeight="1" x14ac:dyDescent="0.2">
      <c r="A123" s="657"/>
      <c r="B123" s="658"/>
      <c r="C123" s="659"/>
      <c r="D123" s="659"/>
      <c r="E123" s="659"/>
      <c r="F123" s="662"/>
      <c r="G123" s="662"/>
      <c r="H123" s="683" t="str">
        <f>CITL!J11</f>
        <v>Município de Londrina</v>
      </c>
      <c r="I123" s="635"/>
      <c r="J123" s="604"/>
      <c r="K123" s="604"/>
      <c r="L123" s="604"/>
      <c r="M123" s="604"/>
      <c r="N123" s="604"/>
      <c r="O123" s="604"/>
      <c r="P123" s="604"/>
      <c r="Q123" s="605"/>
      <c r="R123" s="605"/>
    </row>
    <row r="124" spans="1:18" s="606" customFormat="1" ht="12.6" customHeight="1" x14ac:dyDescent="0.2">
      <c r="A124" s="625"/>
      <c r="B124" s="602"/>
      <c r="C124" s="627"/>
      <c r="D124" s="627"/>
      <c r="E124" s="636"/>
      <c r="F124" s="636"/>
      <c r="G124" s="655"/>
      <c r="H124" s="609">
        <f>CITL!K19</f>
        <v>0</v>
      </c>
      <c r="I124" s="630"/>
      <c r="J124" s="604"/>
      <c r="K124" s="604"/>
      <c r="L124" s="604"/>
      <c r="M124" s="604"/>
      <c r="N124" s="604"/>
      <c r="O124" s="604"/>
      <c r="P124" s="604"/>
      <c r="Q124" s="605"/>
      <c r="R124" s="605"/>
    </row>
    <row r="125" spans="1:18" s="606" customFormat="1" ht="12.6" customHeight="1" x14ac:dyDescent="0.2">
      <c r="A125" s="610">
        <f>A22</f>
        <v>12</v>
      </c>
      <c r="B125" s="651" t="str">
        <f>B22</f>
        <v>Encarregado B - Com CNH categoria C - PSR Londrina</v>
      </c>
      <c r="C125" s="612">
        <f>'POSTOS SMIN e USINA'!$D$48+'POSTOS SMIN e USINA'!$E$48</f>
        <v>0</v>
      </c>
      <c r="D125" s="653">
        <f>((C125/(E22*5))+((C125/(E22*5))*0.5))*1.5</f>
        <v>0</v>
      </c>
      <c r="E125" s="612">
        <f>(G$22/(E$22*5))*$E$29</f>
        <v>0</v>
      </c>
      <c r="F125" s="614">
        <f>(D125+E125)*$F$29</f>
        <v>0</v>
      </c>
      <c r="G125" s="614">
        <f t="shared" si="22"/>
        <v>0</v>
      </c>
      <c r="H125" s="638">
        <f>G125*$H$124</f>
        <v>0</v>
      </c>
      <c r="I125" s="615">
        <f t="shared" si="23"/>
        <v>0</v>
      </c>
      <c r="J125" s="604"/>
      <c r="K125" s="604"/>
      <c r="L125" s="604"/>
      <c r="M125" s="604"/>
      <c r="N125" s="604"/>
      <c r="O125" s="604"/>
      <c r="P125" s="604"/>
      <c r="Q125" s="605"/>
      <c r="R125" s="605"/>
    </row>
    <row r="126" spans="1:18" s="606" customFormat="1" ht="12.6" customHeight="1" x14ac:dyDescent="0.2">
      <c r="A126" s="648">
        <f>A23</f>
        <v>13</v>
      </c>
      <c r="B126" s="651" t="str">
        <f>B23</f>
        <v>Oficial Eletricista B - Com CNH categoria C - PSR Londrina</v>
      </c>
      <c r="C126" s="650">
        <f>'POSTOS SMIN e USINA'!$D$49+'POSTOS SMIN e USINA'!$E$49</f>
        <v>0</v>
      </c>
      <c r="D126" s="654">
        <f>((C126/(E23*5))+((C126/(E23*5))*0.5))*1.5</f>
        <v>0</v>
      </c>
      <c r="E126" s="612">
        <f>(G$23/(E$23*5))*$E$29</f>
        <v>0</v>
      </c>
      <c r="F126" s="663">
        <f>(D126+E126)*$F$29</f>
        <v>0</v>
      </c>
      <c r="G126" s="663">
        <f t="shared" ref="G126:G130" si="24">D126+E126+F126</f>
        <v>0</v>
      </c>
      <c r="H126" s="656">
        <f>G126*$H$124</f>
        <v>0</v>
      </c>
      <c r="I126" s="664">
        <f t="shared" ref="I126:I130" si="25">ROUND((G126+H126),2)</f>
        <v>0</v>
      </c>
      <c r="J126" s="604"/>
      <c r="K126" s="604"/>
      <c r="L126" s="604"/>
      <c r="M126" s="604"/>
      <c r="N126" s="604"/>
      <c r="O126" s="604"/>
      <c r="P126" s="604"/>
      <c r="Q126" s="605"/>
      <c r="R126" s="605"/>
    </row>
    <row r="127" spans="1:18" s="606" customFormat="1" ht="12.6" customHeight="1" x14ac:dyDescent="0.2">
      <c r="A127" s="619"/>
      <c r="B127" s="620"/>
      <c r="C127" s="621"/>
      <c r="D127" s="665"/>
      <c r="E127" s="621"/>
      <c r="F127" s="623"/>
      <c r="G127" s="623"/>
      <c r="H127" s="623"/>
      <c r="I127" s="661"/>
      <c r="J127" s="604"/>
      <c r="K127" s="604"/>
      <c r="L127" s="604"/>
      <c r="M127" s="604"/>
      <c r="N127" s="604"/>
      <c r="O127" s="604"/>
      <c r="P127" s="604"/>
      <c r="Q127" s="605"/>
      <c r="R127" s="605"/>
    </row>
    <row r="128" spans="1:18" s="606" customFormat="1" ht="12.6" customHeight="1" x14ac:dyDescent="0.2">
      <c r="A128" s="657"/>
      <c r="B128" s="658"/>
      <c r="C128" s="659"/>
      <c r="D128" s="659"/>
      <c r="E128" s="659"/>
      <c r="F128" s="662"/>
      <c r="G128" s="662"/>
      <c r="H128" s="683" t="str">
        <f>CITL!A22</f>
        <v>Município de Paranavaí</v>
      </c>
      <c r="I128" s="635"/>
      <c r="J128" s="604"/>
      <c r="K128" s="604"/>
      <c r="L128" s="604"/>
      <c r="M128" s="604"/>
      <c r="N128" s="604"/>
      <c r="O128" s="604"/>
      <c r="P128" s="604"/>
      <c r="Q128" s="605"/>
      <c r="R128" s="605"/>
    </row>
    <row r="129" spans="1:18" s="606" customFormat="1" ht="12.6" customHeight="1" x14ac:dyDescent="0.2">
      <c r="A129" s="625"/>
      <c r="B129" s="602"/>
      <c r="C129" s="627"/>
      <c r="D129" s="627"/>
      <c r="E129" s="636"/>
      <c r="F129" s="636"/>
      <c r="G129" s="655"/>
      <c r="H129" s="609">
        <f>CITL!B30</f>
        <v>0</v>
      </c>
      <c r="I129" s="630"/>
      <c r="J129" s="604"/>
      <c r="K129" s="604"/>
      <c r="L129" s="604"/>
      <c r="M129" s="604"/>
      <c r="N129" s="604"/>
      <c r="O129" s="604"/>
      <c r="P129" s="604"/>
      <c r="Q129" s="605"/>
      <c r="R129" s="605"/>
    </row>
    <row r="130" spans="1:18" s="606" customFormat="1" ht="12.6" customHeight="1" x14ac:dyDescent="0.2">
      <c r="A130" s="610">
        <f>A24</f>
        <v>14</v>
      </c>
      <c r="B130" s="611" t="str">
        <f>B24</f>
        <v>Encarregado B - Com CNH categoria C - PSR Usina</v>
      </c>
      <c r="C130" s="612">
        <f>'POSTOS SMIN e USINA'!$D$59+'POSTOS SMIN e USINA'!$E$59</f>
        <v>0</v>
      </c>
      <c r="D130" s="653">
        <f>((C130/(E24*5))+((C130/(E24*5))*0.5))*1.5</f>
        <v>0</v>
      </c>
      <c r="E130" s="612">
        <f>(G$24/(E$24*5))*$E$29</f>
        <v>0</v>
      </c>
      <c r="F130" s="614">
        <f>(D130+E130)*$F$29</f>
        <v>0</v>
      </c>
      <c r="G130" s="614">
        <f t="shared" si="24"/>
        <v>0</v>
      </c>
      <c r="H130" s="638">
        <f>G130*H129</f>
        <v>0</v>
      </c>
      <c r="I130" s="615">
        <f t="shared" si="25"/>
        <v>0</v>
      </c>
      <c r="J130" s="604"/>
      <c r="K130" s="604"/>
      <c r="L130" s="604"/>
      <c r="M130" s="604"/>
      <c r="N130" s="604"/>
      <c r="O130" s="604"/>
      <c r="P130" s="604"/>
      <c r="Q130" s="605"/>
      <c r="R130" s="605"/>
    </row>
    <row r="131" spans="1:18" s="606" customFormat="1" ht="12" x14ac:dyDescent="0.2">
      <c r="A131" s="639"/>
      <c r="B131" s="640"/>
      <c r="C131" s="640"/>
      <c r="D131" s="640"/>
      <c r="E131" s="640"/>
      <c r="F131" s="641"/>
      <c r="G131" s="641"/>
      <c r="H131" s="642"/>
      <c r="I131" s="643"/>
      <c r="J131" s="1122"/>
      <c r="K131" s="1122"/>
      <c r="L131" s="1122"/>
      <c r="M131" s="1122"/>
      <c r="N131" s="1122"/>
      <c r="O131" s="1122"/>
      <c r="P131" s="1122"/>
      <c r="Q131" s="1122"/>
      <c r="R131" s="605"/>
    </row>
    <row r="132" spans="1:18" s="606" customFormat="1" ht="16.5" thickBot="1" x14ac:dyDescent="0.3">
      <c r="A132" s="1123" t="s">
        <v>33</v>
      </c>
      <c r="B132" s="1123"/>
      <c r="C132" s="1123"/>
      <c r="D132" s="1123"/>
      <c r="E132" s="1123"/>
      <c r="F132" s="1123"/>
      <c r="G132" s="1123"/>
      <c r="H132" s="1123"/>
      <c r="I132" s="1123"/>
      <c r="J132" s="604"/>
      <c r="K132" s="604"/>
      <c r="L132" s="604"/>
      <c r="M132" s="604"/>
      <c r="N132" s="604"/>
      <c r="O132" s="604"/>
      <c r="P132" s="604"/>
      <c r="Q132" s="604"/>
      <c r="R132" s="605"/>
    </row>
    <row r="133" spans="1:18" s="606" customFormat="1" ht="9.9499999999999993" customHeight="1" thickTop="1" x14ac:dyDescent="0.2">
      <c r="A133" s="1043" t="s">
        <v>1</v>
      </c>
      <c r="B133" s="1043" t="s">
        <v>29</v>
      </c>
      <c r="C133" s="1049" t="s">
        <v>123</v>
      </c>
      <c r="D133" s="1050" t="s">
        <v>131</v>
      </c>
      <c r="E133" s="1036" t="s">
        <v>421</v>
      </c>
      <c r="F133" s="1035" t="s">
        <v>7</v>
      </c>
      <c r="G133" s="1051" t="s">
        <v>3</v>
      </c>
      <c r="H133" s="1031" t="s">
        <v>404</v>
      </c>
      <c r="I133" s="1050" t="s">
        <v>34</v>
      </c>
      <c r="J133" s="604"/>
      <c r="K133" s="604"/>
      <c r="L133" s="604"/>
      <c r="M133" s="604"/>
      <c r="N133" s="604"/>
      <c r="O133" s="604"/>
      <c r="P133" s="604"/>
      <c r="Q133" s="604"/>
      <c r="R133" s="605"/>
    </row>
    <row r="134" spans="1:18" s="606" customFormat="1" ht="30" customHeight="1" x14ac:dyDescent="0.2">
      <c r="A134" s="1044"/>
      <c r="B134" s="1044"/>
      <c r="C134" s="1037"/>
      <c r="D134" s="1033"/>
      <c r="E134" s="1033"/>
      <c r="F134" s="1032"/>
      <c r="G134" s="1052"/>
      <c r="H134" s="1042"/>
      <c r="I134" s="1033"/>
      <c r="J134" s="604"/>
      <c r="K134" s="604"/>
      <c r="L134" s="604"/>
      <c r="M134" s="604"/>
      <c r="N134" s="604"/>
      <c r="O134" s="604"/>
      <c r="P134" s="604"/>
      <c r="Q134" s="604"/>
      <c r="R134" s="605"/>
    </row>
    <row r="135" spans="1:18" s="606" customFormat="1" ht="12.6" customHeight="1" x14ac:dyDescent="0.2">
      <c r="A135" s="1044"/>
      <c r="B135" s="1044"/>
      <c r="C135" s="1037"/>
      <c r="D135" s="1033"/>
      <c r="E135" s="1034"/>
      <c r="F135" s="1031"/>
      <c r="G135" s="1052"/>
      <c r="H135" s="683" t="str">
        <f>CITL!A11</f>
        <v>Município de Curitiba</v>
      </c>
      <c r="I135" s="1033"/>
      <c r="J135" s="604"/>
      <c r="K135" s="604"/>
      <c r="L135" s="604"/>
      <c r="M135" s="604"/>
      <c r="N135" s="604"/>
      <c r="O135" s="604"/>
      <c r="P135" s="604"/>
      <c r="Q135" s="604"/>
      <c r="R135" s="605"/>
    </row>
    <row r="136" spans="1:18" s="606" customFormat="1" ht="12.6" customHeight="1" x14ac:dyDescent="0.2">
      <c r="A136" s="1044"/>
      <c r="B136" s="1044"/>
      <c r="C136" s="1038"/>
      <c r="D136" s="1034"/>
      <c r="E136" s="607">
        <v>0.2</v>
      </c>
      <c r="F136" s="608">
        <f>'ENCARGOS SOCIAIS'!F23/100</f>
        <v>0</v>
      </c>
      <c r="G136" s="1053"/>
      <c r="H136" s="609">
        <f>CITL!B19</f>
        <v>0</v>
      </c>
      <c r="I136" s="1034"/>
      <c r="J136" s="604"/>
      <c r="K136" s="604"/>
      <c r="L136" s="604"/>
      <c r="M136" s="604"/>
      <c r="N136" s="604"/>
      <c r="O136" s="604"/>
      <c r="P136" s="604"/>
      <c r="Q136" s="604"/>
      <c r="R136" s="605"/>
    </row>
    <row r="137" spans="1:18" s="606" customFormat="1" ht="12.6" customHeight="1" x14ac:dyDescent="0.2">
      <c r="A137" s="610">
        <f t="shared" ref="A137:B141" si="26">A11</f>
        <v>1</v>
      </c>
      <c r="B137" s="651" t="str">
        <f t="shared" si="26"/>
        <v>Encarregado Geral - Capital</v>
      </c>
      <c r="C137" s="612">
        <f>'POSTOS SMICRE'!$D$16+'POSTOS SMICRE'!$E$16</f>
        <v>0</v>
      </c>
      <c r="D137" s="652">
        <f>((C137/(E11*5))+((C137/(E11*5))*0.5))*2</f>
        <v>0</v>
      </c>
      <c r="E137" s="612">
        <f>($G$11/($E$11*5))*$E$29</f>
        <v>0</v>
      </c>
      <c r="F137" s="614">
        <f>(D137+E137)*$F$29</f>
        <v>0</v>
      </c>
      <c r="G137" s="614">
        <f t="shared" ref="G137:G144" si="27">D137+E137+F137</f>
        <v>0</v>
      </c>
      <c r="H137" s="614">
        <f>G137*$H$136</f>
        <v>0</v>
      </c>
      <c r="I137" s="615">
        <f>ROUND((G137+H137),2)</f>
        <v>0</v>
      </c>
      <c r="J137" s="604"/>
      <c r="K137" s="604"/>
      <c r="L137" s="604"/>
      <c r="M137" s="604"/>
      <c r="N137" s="604"/>
      <c r="O137" s="604"/>
      <c r="P137" s="604"/>
      <c r="Q137" s="604"/>
      <c r="R137" s="605"/>
    </row>
    <row r="138" spans="1:18" s="606" customFormat="1" ht="12.6" customHeight="1" x14ac:dyDescent="0.2">
      <c r="A138" s="610">
        <f t="shared" si="26"/>
        <v>2</v>
      </c>
      <c r="B138" s="651" t="str">
        <f t="shared" si="26"/>
        <v>Sub Encarregado - Capital</v>
      </c>
      <c r="C138" s="617">
        <f>'POSTOS SMICRE'!$D$17+'POSTOS SMICRE'!$E$17</f>
        <v>0</v>
      </c>
      <c r="D138" s="652">
        <f>((C138/(E12*5))+((C138/(E12*5))*0.5))*2</f>
        <v>0</v>
      </c>
      <c r="E138" s="612">
        <f>($G$12/($E$12*5))*$E$29</f>
        <v>0</v>
      </c>
      <c r="F138" s="614">
        <f>(D138+E138)*$F$29</f>
        <v>0</v>
      </c>
      <c r="G138" s="614">
        <f t="shared" si="27"/>
        <v>0</v>
      </c>
      <c r="H138" s="614">
        <f t="shared" ref="H138:H141" si="28">G138*$H$136</f>
        <v>0</v>
      </c>
      <c r="I138" s="615">
        <f>ROUND((G138+H138),2)</f>
        <v>0</v>
      </c>
      <c r="J138" s="604"/>
      <c r="K138" s="604"/>
      <c r="L138" s="604"/>
      <c r="M138" s="604"/>
      <c r="N138" s="604"/>
      <c r="O138" s="604"/>
      <c r="P138" s="604"/>
      <c r="Q138" s="604"/>
      <c r="R138" s="605"/>
    </row>
    <row r="139" spans="1:18" s="606" customFormat="1" ht="12.6" customHeight="1" x14ac:dyDescent="0.2">
      <c r="A139" s="610">
        <f t="shared" si="26"/>
        <v>3</v>
      </c>
      <c r="B139" s="651" t="str">
        <f t="shared" si="26"/>
        <v>Oficial Eletricista B  - Capital</v>
      </c>
      <c r="C139" s="612">
        <f>'POSTOS SMICRE'!$D$18+'POSTOS SMICRE'!$E$18</f>
        <v>0</v>
      </c>
      <c r="D139" s="653">
        <f>((C139/(E13*5))+((C139/(E13*5))*0.5))*2</f>
        <v>0</v>
      </c>
      <c r="E139" s="612">
        <f>(G$13/(E$13*5))*$E$29</f>
        <v>0</v>
      </c>
      <c r="F139" s="614">
        <f>(D139+E139)*$F$29</f>
        <v>0</v>
      </c>
      <c r="G139" s="614">
        <f t="shared" si="27"/>
        <v>0</v>
      </c>
      <c r="H139" s="614">
        <f t="shared" si="28"/>
        <v>0</v>
      </c>
      <c r="I139" s="615">
        <f>ROUND((G139+H139),2)</f>
        <v>0</v>
      </c>
      <c r="J139" s="604"/>
      <c r="K139" s="604"/>
      <c r="L139" s="604"/>
      <c r="M139" s="604"/>
      <c r="N139" s="604"/>
      <c r="O139" s="604"/>
      <c r="P139" s="604"/>
      <c r="Q139" s="604"/>
      <c r="R139" s="605"/>
    </row>
    <row r="140" spans="1:18" s="606" customFormat="1" ht="12.6" customHeight="1" x14ac:dyDescent="0.2">
      <c r="A140" s="610">
        <f t="shared" si="26"/>
        <v>4</v>
      </c>
      <c r="B140" s="651" t="str">
        <f t="shared" si="26"/>
        <v>Encarregado B - Com CNH categoria C - Capital (RMC e Litoral)</v>
      </c>
      <c r="C140" s="612">
        <f>'POSTOS SMICRE'!$D$21+'POSTOS SMICRE'!$E$21</f>
        <v>0</v>
      </c>
      <c r="D140" s="652">
        <f>((C140/(E14*5))+((C140/(E14*5))*0.5))*2</f>
        <v>0</v>
      </c>
      <c r="E140" s="612">
        <f>(G$14/(E$14*5))*$E$29</f>
        <v>0</v>
      </c>
      <c r="F140" s="614">
        <f>(D140+E140)*$F$29</f>
        <v>0</v>
      </c>
      <c r="G140" s="614">
        <f t="shared" si="27"/>
        <v>0</v>
      </c>
      <c r="H140" s="614">
        <f t="shared" si="28"/>
        <v>0</v>
      </c>
      <c r="I140" s="615">
        <f>ROUND((G140+H140),2)</f>
        <v>0</v>
      </c>
      <c r="J140" s="604"/>
      <c r="K140" s="604"/>
      <c r="L140" s="604"/>
      <c r="M140" s="604"/>
      <c r="N140" s="604"/>
      <c r="O140" s="604"/>
      <c r="P140" s="604"/>
      <c r="Q140" s="604"/>
      <c r="R140" s="605"/>
    </row>
    <row r="141" spans="1:18" s="606" customFormat="1" ht="12.6" customHeight="1" x14ac:dyDescent="0.2">
      <c r="A141" s="610">
        <f t="shared" si="26"/>
        <v>5</v>
      </c>
      <c r="B141" s="651" t="str">
        <f t="shared" si="26"/>
        <v>Oficial Eletricista B - Com CNH C - Capital (RMC e Litoral)</v>
      </c>
      <c r="C141" s="612">
        <f>'POSTOS SMICRE'!$D$22+'POSTOS SMICRE'!$E$22</f>
        <v>0</v>
      </c>
      <c r="D141" s="652">
        <f>((C141/(E15*5))+((C141/(E15*5))*0.5))*2</f>
        <v>0</v>
      </c>
      <c r="E141" s="612">
        <f>(G$15/(E$15*5))*$E$29</f>
        <v>0</v>
      </c>
      <c r="F141" s="614">
        <f>(D141+E141)*$F$29</f>
        <v>0</v>
      </c>
      <c r="G141" s="614">
        <f t="shared" si="27"/>
        <v>0</v>
      </c>
      <c r="H141" s="614">
        <f t="shared" si="28"/>
        <v>0</v>
      </c>
      <c r="I141" s="615">
        <f t="shared" ref="I141:I144" si="29">ROUND((G141+H141),2)</f>
        <v>0</v>
      </c>
      <c r="J141" s="604"/>
      <c r="K141" s="604"/>
      <c r="L141" s="604"/>
      <c r="M141" s="604"/>
      <c r="N141" s="604"/>
      <c r="O141" s="604"/>
      <c r="P141" s="604"/>
      <c r="Q141" s="605"/>
      <c r="R141" s="605"/>
    </row>
    <row r="142" spans="1:18" s="606" customFormat="1" ht="12.6" customHeight="1" x14ac:dyDescent="0.2">
      <c r="A142" s="619"/>
      <c r="B142" s="620"/>
      <c r="C142" s="621"/>
      <c r="D142" s="621"/>
      <c r="E142" s="621"/>
      <c r="F142" s="622"/>
      <c r="G142" s="622"/>
      <c r="H142" s="623"/>
      <c r="I142" s="624"/>
      <c r="J142" s="604"/>
      <c r="K142" s="604"/>
      <c r="L142" s="604"/>
      <c r="M142" s="604"/>
      <c r="N142" s="604"/>
      <c r="O142" s="604"/>
      <c r="P142" s="604"/>
      <c r="Q142" s="605"/>
      <c r="R142" s="605"/>
    </row>
    <row r="143" spans="1:18" s="606" customFormat="1" ht="12.6" customHeight="1" x14ac:dyDescent="0.2">
      <c r="A143" s="625"/>
      <c r="B143" s="626"/>
      <c r="C143" s="627"/>
      <c r="D143" s="627"/>
      <c r="E143" s="627"/>
      <c r="F143" s="609">
        <f>H240/100</f>
        <v>0</v>
      </c>
      <c r="G143" s="628"/>
      <c r="H143" s="629"/>
      <c r="I143" s="630"/>
      <c r="J143" s="604"/>
      <c r="K143" s="604"/>
      <c r="L143" s="604"/>
      <c r="M143" s="604"/>
      <c r="N143" s="604"/>
      <c r="O143" s="604"/>
      <c r="P143" s="604"/>
      <c r="Q143" s="605"/>
      <c r="R143" s="605"/>
    </row>
    <row r="144" spans="1:18" s="606" customFormat="1" ht="12.6" customHeight="1" x14ac:dyDescent="0.2">
      <c r="A144" s="610">
        <f>A16</f>
        <v>6</v>
      </c>
      <c r="B144" s="611" t="str">
        <f>B16</f>
        <v>Oficial Eletricista B - Capital - Período Eleitoral</v>
      </c>
      <c r="C144" s="612">
        <f>'POSTOS SMICRE'!$D$25+'POSTOS SMICRE'!$E$25</f>
        <v>0</v>
      </c>
      <c r="D144" s="653">
        <f>((C144/(E16*5))+((C144/(E16*5))*0.5))*2</f>
        <v>0</v>
      </c>
      <c r="E144" s="612">
        <f>(G$16/(E$16*5))*$E$29</f>
        <v>0</v>
      </c>
      <c r="F144" s="614">
        <f>(D144+E144)*$F$143</f>
        <v>0</v>
      </c>
      <c r="G144" s="614">
        <f t="shared" si="27"/>
        <v>0</v>
      </c>
      <c r="H144" s="638">
        <f>G144*H136</f>
        <v>0</v>
      </c>
      <c r="I144" s="615">
        <f t="shared" si="29"/>
        <v>0</v>
      </c>
      <c r="J144" s="604"/>
      <c r="K144" s="604"/>
      <c r="L144" s="604"/>
      <c r="M144" s="604"/>
      <c r="N144" s="604"/>
      <c r="O144" s="604"/>
      <c r="P144" s="604"/>
      <c r="Q144" s="605"/>
      <c r="R144" s="605"/>
    </row>
    <row r="145" spans="1:18" s="606" customFormat="1" ht="12.6" customHeight="1" x14ac:dyDescent="0.2">
      <c r="A145" s="619"/>
      <c r="B145" s="620"/>
      <c r="C145" s="621"/>
      <c r="D145" s="621"/>
      <c r="E145" s="633"/>
      <c r="F145" s="623"/>
      <c r="G145" s="623"/>
      <c r="H145" s="623"/>
      <c r="I145" s="624"/>
      <c r="J145" s="604"/>
      <c r="K145" s="604"/>
      <c r="L145" s="604"/>
      <c r="M145" s="604"/>
      <c r="N145" s="604"/>
      <c r="O145" s="604"/>
      <c r="P145" s="604"/>
      <c r="Q145" s="605"/>
      <c r="R145" s="605"/>
    </row>
    <row r="146" spans="1:18" s="606" customFormat="1" ht="12.6" customHeight="1" x14ac:dyDescent="0.2">
      <c r="A146" s="625"/>
      <c r="B146" s="626"/>
      <c r="C146" s="627"/>
      <c r="D146" s="627"/>
      <c r="E146" s="627"/>
      <c r="F146" s="609">
        <f>F136</f>
        <v>0</v>
      </c>
      <c r="G146" s="629"/>
      <c r="H146" s="629"/>
      <c r="I146" s="630"/>
      <c r="J146" s="604"/>
      <c r="K146" s="604"/>
      <c r="L146" s="604"/>
      <c r="M146" s="604"/>
      <c r="N146" s="604"/>
      <c r="O146" s="604"/>
      <c r="P146" s="604"/>
      <c r="Q146" s="605"/>
      <c r="R146" s="605"/>
    </row>
    <row r="147" spans="1:18" s="606" customFormat="1" ht="12.6" customHeight="1" x14ac:dyDescent="0.2">
      <c r="A147" s="610">
        <f>A17</f>
        <v>7</v>
      </c>
      <c r="B147" s="651" t="str">
        <f>B17</f>
        <v>Encarregado B - Com CNH categoria C - PSR Sede/SMIN</v>
      </c>
      <c r="C147" s="612">
        <f>'POSTOS SMIN e USINA'!$D$16+'POSTOS SMIN e USINA'!$E$16</f>
        <v>0</v>
      </c>
      <c r="D147" s="652">
        <f>((C147/(E17*5))+((C147/(E17*5))*0.5))*2</f>
        <v>0</v>
      </c>
      <c r="E147" s="612">
        <f>(G$17/(E$17*5))*$E$29</f>
        <v>0</v>
      </c>
      <c r="F147" s="614">
        <f>(D147+E147)*$F$29</f>
        <v>0</v>
      </c>
      <c r="G147" s="614">
        <f t="shared" ref="G147:G161" si="30">D147+E147+F147</f>
        <v>0</v>
      </c>
      <c r="H147" s="614">
        <f>G147*H136</f>
        <v>0</v>
      </c>
      <c r="I147" s="615">
        <f>ROUND((G147+H147),2)</f>
        <v>0</v>
      </c>
      <c r="J147" s="604"/>
      <c r="K147" s="604"/>
      <c r="L147" s="604"/>
      <c r="M147" s="604"/>
      <c r="N147" s="604"/>
      <c r="O147" s="604"/>
      <c r="P147" s="604"/>
      <c r="Q147" s="604"/>
      <c r="R147" s="605"/>
    </row>
    <row r="148" spans="1:18" s="606" customFormat="1" ht="12.6" customHeight="1" x14ac:dyDescent="0.2">
      <c r="A148" s="619"/>
      <c r="B148" s="620"/>
      <c r="C148" s="621"/>
      <c r="D148" s="665"/>
      <c r="E148" s="621"/>
      <c r="F148" s="623"/>
      <c r="G148" s="623"/>
      <c r="H148" s="623"/>
      <c r="I148" s="661"/>
      <c r="J148" s="604"/>
      <c r="K148" s="604"/>
      <c r="L148" s="604"/>
      <c r="M148" s="604"/>
      <c r="N148" s="604"/>
      <c r="O148" s="604"/>
      <c r="P148" s="604"/>
      <c r="Q148" s="605"/>
      <c r="R148" s="605"/>
    </row>
    <row r="149" spans="1:18" s="606" customFormat="1" ht="12.6" customHeight="1" x14ac:dyDescent="0.2">
      <c r="A149" s="657"/>
      <c r="B149" s="658"/>
      <c r="C149" s="659"/>
      <c r="D149" s="659"/>
      <c r="E149" s="659"/>
      <c r="F149" s="662"/>
      <c r="G149" s="662"/>
      <c r="H149" s="683" t="str">
        <f>CITL!D11</f>
        <v>Município de Cascavel</v>
      </c>
      <c r="I149" s="635"/>
      <c r="J149" s="604"/>
      <c r="K149" s="604"/>
      <c r="L149" s="604"/>
      <c r="M149" s="604"/>
      <c r="N149" s="604"/>
      <c r="O149" s="604"/>
      <c r="P149" s="604"/>
      <c r="Q149" s="605"/>
      <c r="R149" s="605"/>
    </row>
    <row r="150" spans="1:18" s="606" customFormat="1" ht="12.6" customHeight="1" x14ac:dyDescent="0.2">
      <c r="A150" s="625"/>
      <c r="B150" s="602"/>
      <c r="C150" s="627"/>
      <c r="D150" s="627"/>
      <c r="E150" s="636"/>
      <c r="F150" s="636"/>
      <c r="G150" s="655"/>
      <c r="H150" s="609">
        <f>CITL!E19</f>
        <v>0</v>
      </c>
      <c r="I150" s="630"/>
      <c r="J150" s="604"/>
      <c r="K150" s="604"/>
      <c r="L150" s="604"/>
      <c r="M150" s="604"/>
      <c r="N150" s="604"/>
      <c r="O150" s="604"/>
      <c r="P150" s="604"/>
      <c r="Q150" s="605"/>
      <c r="R150" s="605"/>
    </row>
    <row r="151" spans="1:18" s="606" customFormat="1" ht="12.6" customHeight="1" x14ac:dyDescent="0.2">
      <c r="A151" s="610">
        <f>A18</f>
        <v>8</v>
      </c>
      <c r="B151" s="651" t="str">
        <f>B18</f>
        <v>Encarregado B - Com CNH categoria C - PSR Cascavel</v>
      </c>
      <c r="C151" s="612">
        <f>'POSTOS SMIN e USINA'!$D$26+'POSTOS SMIN e USINA'!$E$26</f>
        <v>0</v>
      </c>
      <c r="D151" s="652">
        <f>((C151/(E18*5))+((C151/(E18*5))*0.5))*2</f>
        <v>0</v>
      </c>
      <c r="E151" s="612">
        <f>(G$18/(E$18*5))*$E$29</f>
        <v>0</v>
      </c>
      <c r="F151" s="614">
        <f>(D151+E151)*$F$29</f>
        <v>0</v>
      </c>
      <c r="G151" s="614">
        <f t="shared" si="30"/>
        <v>0</v>
      </c>
      <c r="H151" s="614">
        <f>G151*$H$150</f>
        <v>0</v>
      </c>
      <c r="I151" s="615">
        <f>ROUND((G151+H151),2)</f>
        <v>0</v>
      </c>
      <c r="J151" s="604"/>
      <c r="K151" s="604"/>
      <c r="L151" s="604"/>
      <c r="M151" s="604"/>
      <c r="N151" s="604"/>
      <c r="O151" s="604"/>
      <c r="P151" s="604"/>
      <c r="Q151" s="604"/>
      <c r="R151" s="605"/>
    </row>
    <row r="152" spans="1:18" s="606" customFormat="1" ht="12.6" customHeight="1" x14ac:dyDescent="0.2">
      <c r="A152" s="610">
        <f>A19</f>
        <v>9</v>
      </c>
      <c r="B152" s="651" t="str">
        <f>B19</f>
        <v>Oficial Eletricista B - Com CNH categoria C - PSR Cascavel</v>
      </c>
      <c r="C152" s="612">
        <f>'POSTOS SMIN e USINA'!$D$27+'POSTOS SMIN e USINA'!$E$27</f>
        <v>0</v>
      </c>
      <c r="D152" s="652">
        <f>((C152/(E19*5))+((C152/(E19*5))*0.5))*2</f>
        <v>0</v>
      </c>
      <c r="E152" s="612">
        <f>(G$19/(E$19*5))*$E$29</f>
        <v>0</v>
      </c>
      <c r="F152" s="614">
        <f>(D152+E152)*$F$29</f>
        <v>0</v>
      </c>
      <c r="G152" s="614">
        <f t="shared" si="30"/>
        <v>0</v>
      </c>
      <c r="H152" s="614">
        <f>G152*$H$150</f>
        <v>0</v>
      </c>
      <c r="I152" s="615">
        <f>ROUND((G152+H152),2)</f>
        <v>0</v>
      </c>
      <c r="J152" s="604"/>
      <c r="K152" s="604"/>
      <c r="L152" s="604"/>
      <c r="M152" s="604"/>
      <c r="N152" s="604"/>
      <c r="O152" s="604"/>
      <c r="P152" s="604"/>
      <c r="Q152" s="604"/>
      <c r="R152" s="605"/>
    </row>
    <row r="153" spans="1:18" s="606" customFormat="1" ht="12.6" customHeight="1" x14ac:dyDescent="0.2">
      <c r="A153" s="619"/>
      <c r="B153" s="620"/>
      <c r="C153" s="621"/>
      <c r="D153" s="665"/>
      <c r="E153" s="621"/>
      <c r="F153" s="623"/>
      <c r="G153" s="623"/>
      <c r="H153" s="623"/>
      <c r="I153" s="661"/>
      <c r="J153" s="604"/>
      <c r="K153" s="604"/>
      <c r="L153" s="604"/>
      <c r="M153" s="604"/>
      <c r="N153" s="604"/>
      <c r="O153" s="604"/>
      <c r="P153" s="604"/>
      <c r="Q153" s="605"/>
      <c r="R153" s="605"/>
    </row>
    <row r="154" spans="1:18" s="606" customFormat="1" ht="12.6" customHeight="1" x14ac:dyDescent="0.2">
      <c r="A154" s="657"/>
      <c r="B154" s="658"/>
      <c r="C154" s="659"/>
      <c r="D154" s="659"/>
      <c r="E154" s="659"/>
      <c r="F154" s="662"/>
      <c r="G154" s="662"/>
      <c r="H154" s="683" t="str">
        <f>CITL!G11</f>
        <v>Município de Maringá</v>
      </c>
      <c r="I154" s="635"/>
      <c r="J154" s="604"/>
      <c r="K154" s="604"/>
      <c r="L154" s="604"/>
      <c r="M154" s="604"/>
      <c r="N154" s="604"/>
      <c r="O154" s="604"/>
      <c r="P154" s="604"/>
      <c r="Q154" s="605"/>
      <c r="R154" s="605"/>
    </row>
    <row r="155" spans="1:18" s="606" customFormat="1" ht="12.6" customHeight="1" x14ac:dyDescent="0.2">
      <c r="A155" s="625"/>
      <c r="B155" s="602"/>
      <c r="C155" s="627"/>
      <c r="D155" s="627"/>
      <c r="E155" s="636"/>
      <c r="F155" s="636"/>
      <c r="G155" s="655"/>
      <c r="H155" s="609">
        <f>CITL!H19</f>
        <v>0</v>
      </c>
      <c r="I155" s="630"/>
      <c r="J155" s="604"/>
      <c r="K155" s="604"/>
      <c r="L155" s="604"/>
      <c r="M155" s="604"/>
      <c r="N155" s="604"/>
      <c r="O155" s="604"/>
      <c r="P155" s="604"/>
      <c r="Q155" s="605"/>
      <c r="R155" s="605"/>
    </row>
    <row r="156" spans="1:18" s="606" customFormat="1" ht="12.6" customHeight="1" x14ac:dyDescent="0.2">
      <c r="A156" s="610">
        <f>A20</f>
        <v>10</v>
      </c>
      <c r="B156" s="651" t="str">
        <f>B20</f>
        <v>Encarregado B - Com CNH categoria C - PSR Maringá</v>
      </c>
      <c r="C156" s="612">
        <f>'POSTOS SMIN e USINA'!$D$37+'POSTOS SMIN e USINA'!$E$37</f>
        <v>0</v>
      </c>
      <c r="D156" s="652">
        <f>((C156/(E20*5))+((C156/(E20*5))*0.5))*2</f>
        <v>0</v>
      </c>
      <c r="E156" s="612">
        <f>(G$20/(E$20*5))*$E$29</f>
        <v>0</v>
      </c>
      <c r="F156" s="614">
        <f>(D156+E156)*$F$29</f>
        <v>0</v>
      </c>
      <c r="G156" s="614">
        <f t="shared" si="30"/>
        <v>0</v>
      </c>
      <c r="H156" s="614">
        <f>G156*$H$155</f>
        <v>0</v>
      </c>
      <c r="I156" s="615">
        <f>ROUND((G156+H156),2)</f>
        <v>0</v>
      </c>
      <c r="J156" s="604"/>
      <c r="K156" s="604"/>
      <c r="L156" s="604"/>
      <c r="M156" s="604"/>
      <c r="N156" s="604"/>
      <c r="O156" s="604"/>
      <c r="P156" s="604"/>
      <c r="Q156" s="604"/>
      <c r="R156" s="605"/>
    </row>
    <row r="157" spans="1:18" s="606" customFormat="1" ht="12.6" customHeight="1" x14ac:dyDescent="0.2">
      <c r="A157" s="610">
        <f>A21</f>
        <v>11</v>
      </c>
      <c r="B157" s="651" t="str">
        <f>B21</f>
        <v>Oficial Eletricista B - Com CNH categoria C - PSR Maringá</v>
      </c>
      <c r="C157" s="612">
        <f>'POSTOS SMIN e USINA'!$D$38+'POSTOS SMIN e USINA'!$E$38</f>
        <v>0</v>
      </c>
      <c r="D157" s="652">
        <f>((C157/(E21*5))+((C157/(E21*5))*0.5))*2</f>
        <v>0</v>
      </c>
      <c r="E157" s="612">
        <f>(G$21/(E$21*5))*$E$29</f>
        <v>0</v>
      </c>
      <c r="F157" s="614">
        <f>(D157+E157)*$F$29</f>
        <v>0</v>
      </c>
      <c r="G157" s="614">
        <f t="shared" si="30"/>
        <v>0</v>
      </c>
      <c r="H157" s="614">
        <f>G157*$H$155</f>
        <v>0</v>
      </c>
      <c r="I157" s="615">
        <f t="shared" ref="I157:I161" si="31">ROUND((G157+H157),2)</f>
        <v>0</v>
      </c>
      <c r="J157" s="604"/>
      <c r="K157" s="604"/>
      <c r="L157" s="604"/>
      <c r="M157" s="604"/>
      <c r="N157" s="604"/>
      <c r="O157" s="604"/>
      <c r="P157" s="604"/>
      <c r="Q157" s="605"/>
      <c r="R157" s="605"/>
    </row>
    <row r="158" spans="1:18" s="606" customFormat="1" ht="12.6" customHeight="1" x14ac:dyDescent="0.2">
      <c r="A158" s="619"/>
      <c r="B158" s="620"/>
      <c r="C158" s="621"/>
      <c r="D158" s="665"/>
      <c r="E158" s="621"/>
      <c r="F158" s="623"/>
      <c r="G158" s="623"/>
      <c r="H158" s="623"/>
      <c r="I158" s="661"/>
      <c r="J158" s="604"/>
      <c r="K158" s="604"/>
      <c r="L158" s="604"/>
      <c r="M158" s="604"/>
      <c r="N158" s="604"/>
      <c r="O158" s="604"/>
      <c r="P158" s="604"/>
      <c r="Q158" s="605"/>
      <c r="R158" s="605"/>
    </row>
    <row r="159" spans="1:18" s="606" customFormat="1" ht="12.6" customHeight="1" x14ac:dyDescent="0.2">
      <c r="A159" s="657"/>
      <c r="B159" s="658"/>
      <c r="C159" s="659"/>
      <c r="D159" s="659"/>
      <c r="E159" s="659"/>
      <c r="F159" s="662"/>
      <c r="G159" s="662"/>
      <c r="H159" s="683" t="str">
        <f>CITL!J11</f>
        <v>Município de Londrina</v>
      </c>
      <c r="I159" s="635"/>
      <c r="J159" s="604"/>
      <c r="K159" s="604"/>
      <c r="L159" s="604"/>
      <c r="M159" s="604"/>
      <c r="N159" s="604"/>
      <c r="O159" s="604"/>
      <c r="P159" s="604"/>
      <c r="Q159" s="605"/>
      <c r="R159" s="605"/>
    </row>
    <row r="160" spans="1:18" s="606" customFormat="1" ht="12.6" customHeight="1" x14ac:dyDescent="0.2">
      <c r="A160" s="625"/>
      <c r="B160" s="602"/>
      <c r="C160" s="627"/>
      <c r="D160" s="627"/>
      <c r="E160" s="636"/>
      <c r="F160" s="636"/>
      <c r="G160" s="655"/>
      <c r="H160" s="609">
        <f>CITL!K19</f>
        <v>0</v>
      </c>
      <c r="I160" s="630"/>
      <c r="J160" s="604"/>
      <c r="K160" s="604"/>
      <c r="L160" s="604"/>
      <c r="M160" s="604"/>
      <c r="N160" s="604"/>
      <c r="O160" s="604"/>
      <c r="P160" s="604"/>
      <c r="Q160" s="605"/>
      <c r="R160" s="605"/>
    </row>
    <row r="161" spans="1:24" s="606" customFormat="1" ht="12.6" customHeight="1" x14ac:dyDescent="0.2">
      <c r="A161" s="610">
        <f>A22</f>
        <v>12</v>
      </c>
      <c r="B161" s="611" t="str">
        <f>B22</f>
        <v>Encarregado B - Com CNH categoria C - PSR Londrina</v>
      </c>
      <c r="C161" s="612">
        <f>'POSTOS SMIN e USINA'!$D$48+'POSTOS SMIN e USINA'!$E$48</f>
        <v>0</v>
      </c>
      <c r="D161" s="653">
        <f>((C161/(E22*5))+((C161/(E22*5))*0.5))*2</f>
        <v>0</v>
      </c>
      <c r="E161" s="612">
        <f>(G$22/(E$22*5))*$E$29</f>
        <v>0</v>
      </c>
      <c r="F161" s="614">
        <f>(D161+E161)*$F$29</f>
        <v>0</v>
      </c>
      <c r="G161" s="614">
        <f t="shared" si="30"/>
        <v>0</v>
      </c>
      <c r="H161" s="638">
        <f>G161*$H$160</f>
        <v>0</v>
      </c>
      <c r="I161" s="615">
        <f t="shared" si="31"/>
        <v>0</v>
      </c>
      <c r="J161" s="604"/>
      <c r="K161" s="604"/>
      <c r="L161" s="604"/>
      <c r="M161" s="604"/>
      <c r="N161" s="604"/>
      <c r="O161" s="604"/>
      <c r="P161" s="604"/>
      <c r="Q161" s="605"/>
      <c r="R161" s="605"/>
    </row>
    <row r="162" spans="1:24" s="606" customFormat="1" ht="12.6" customHeight="1" x14ac:dyDescent="0.2">
      <c r="A162" s="610">
        <f>A23</f>
        <v>13</v>
      </c>
      <c r="B162" s="651" t="str">
        <f>B23</f>
        <v>Oficial Eletricista B - Com CNH categoria C - PSR Londrina</v>
      </c>
      <c r="C162" s="612">
        <f>'POSTOS SMIN e USINA'!$D$49+'POSTOS SMIN e USINA'!$E$49</f>
        <v>0</v>
      </c>
      <c r="D162" s="652">
        <f>((C162/(E23*5))+((C162/(E23*5))*0.5))*2</f>
        <v>0</v>
      </c>
      <c r="E162" s="612">
        <f>(G$23/(E$23*5))*$E$29</f>
        <v>0</v>
      </c>
      <c r="F162" s="614">
        <f>(D162+E162)*$F$29</f>
        <v>0</v>
      </c>
      <c r="G162" s="614">
        <f t="shared" ref="G162:G166" si="32">D162+E162+F162</f>
        <v>0</v>
      </c>
      <c r="H162" s="638">
        <f>G162*$H$160</f>
        <v>0</v>
      </c>
      <c r="I162" s="615">
        <f t="shared" ref="I162:I166" si="33">ROUND((G162+H162),2)</f>
        <v>0</v>
      </c>
      <c r="J162" s="604"/>
      <c r="K162" s="604"/>
      <c r="L162" s="604"/>
      <c r="M162" s="604"/>
      <c r="N162" s="604"/>
      <c r="O162" s="604"/>
      <c r="P162" s="604"/>
      <c r="Q162" s="605"/>
      <c r="R162" s="605"/>
    </row>
    <row r="163" spans="1:24" s="606" customFormat="1" ht="12.6" customHeight="1" x14ac:dyDescent="0.2">
      <c r="A163" s="619"/>
      <c r="B163" s="620"/>
      <c r="C163" s="621"/>
      <c r="D163" s="665"/>
      <c r="E163" s="621"/>
      <c r="F163" s="623"/>
      <c r="G163" s="623"/>
      <c r="H163" s="623"/>
      <c r="I163" s="661"/>
      <c r="J163" s="604"/>
      <c r="K163" s="604"/>
      <c r="L163" s="604"/>
      <c r="M163" s="604"/>
      <c r="N163" s="604"/>
      <c r="O163" s="604"/>
      <c r="P163" s="604"/>
      <c r="Q163" s="605"/>
      <c r="R163" s="605"/>
    </row>
    <row r="164" spans="1:24" s="606" customFormat="1" ht="12.6" customHeight="1" x14ac:dyDescent="0.2">
      <c r="A164" s="657"/>
      <c r="B164" s="658"/>
      <c r="C164" s="659"/>
      <c r="D164" s="659"/>
      <c r="E164" s="659"/>
      <c r="F164" s="662"/>
      <c r="G164" s="662"/>
      <c r="H164" s="683" t="str">
        <f>CITL!A22</f>
        <v>Município de Paranavaí</v>
      </c>
      <c r="I164" s="635"/>
      <c r="J164" s="604"/>
      <c r="K164" s="604"/>
      <c r="L164" s="604"/>
      <c r="M164" s="604"/>
      <c r="N164" s="604"/>
      <c r="O164" s="604"/>
      <c r="P164" s="604"/>
      <c r="Q164" s="605"/>
      <c r="R164" s="605"/>
    </row>
    <row r="165" spans="1:24" s="606" customFormat="1" ht="12.6" customHeight="1" x14ac:dyDescent="0.2">
      <c r="A165" s="625"/>
      <c r="B165" s="602"/>
      <c r="C165" s="627"/>
      <c r="D165" s="627"/>
      <c r="E165" s="636"/>
      <c r="F165" s="636"/>
      <c r="G165" s="655"/>
      <c r="H165" s="609">
        <f>CITL!B30</f>
        <v>0</v>
      </c>
      <c r="I165" s="630"/>
      <c r="J165" s="604"/>
      <c r="K165" s="604"/>
      <c r="L165" s="604"/>
      <c r="M165" s="604"/>
      <c r="N165" s="604"/>
      <c r="O165" s="604"/>
      <c r="P165" s="604"/>
      <c r="Q165" s="605"/>
      <c r="R165" s="605"/>
    </row>
    <row r="166" spans="1:24" s="606" customFormat="1" ht="12.6" customHeight="1" x14ac:dyDescent="0.2">
      <c r="A166" s="610">
        <f>A24</f>
        <v>14</v>
      </c>
      <c r="B166" s="611" t="str">
        <f>B24</f>
        <v>Encarregado B - Com CNH categoria C - PSR Usina</v>
      </c>
      <c r="C166" s="612">
        <f>'POSTOS SMIN e USINA'!$D$59+'POSTOS SMIN e USINA'!$E$59</f>
        <v>0</v>
      </c>
      <c r="D166" s="653">
        <f>((C166/(E24*5))+((C166/(E24*5))*0.5))*2</f>
        <v>0</v>
      </c>
      <c r="E166" s="612">
        <f>(G$24/(E$24*5))*$E$29</f>
        <v>0</v>
      </c>
      <c r="F166" s="614">
        <f>(D166+E166)*$F$29</f>
        <v>0</v>
      </c>
      <c r="G166" s="614">
        <f t="shared" si="32"/>
        <v>0</v>
      </c>
      <c r="H166" s="638">
        <f>G166*$H$165</f>
        <v>0</v>
      </c>
      <c r="I166" s="615">
        <f t="shared" si="33"/>
        <v>0</v>
      </c>
      <c r="J166" s="604"/>
      <c r="K166" s="604"/>
      <c r="L166" s="604"/>
      <c r="M166" s="604"/>
      <c r="N166" s="604"/>
      <c r="O166" s="604"/>
      <c r="P166" s="604"/>
      <c r="Q166" s="605"/>
      <c r="R166" s="605"/>
    </row>
    <row r="167" spans="1:24" ht="12.75" customHeight="1" x14ac:dyDescent="0.2">
      <c r="A167" s="488"/>
      <c r="B167" s="488"/>
      <c r="C167" s="488"/>
      <c r="D167" s="488"/>
      <c r="E167" s="488"/>
      <c r="F167" s="488"/>
      <c r="G167" s="488"/>
      <c r="H167" s="250"/>
      <c r="I167" s="250"/>
      <c r="J167" s="1124"/>
      <c r="K167" s="1124"/>
      <c r="L167" s="1124"/>
      <c r="M167" s="1124"/>
      <c r="N167" s="1124"/>
      <c r="O167" s="1124"/>
      <c r="P167" s="1124"/>
      <c r="Q167" s="1124"/>
      <c r="R167" s="487"/>
    </row>
    <row r="168" spans="1:24" ht="16.5" thickBot="1" x14ac:dyDescent="0.3">
      <c r="A168" s="1048" t="s">
        <v>99</v>
      </c>
      <c r="B168" s="1048"/>
      <c r="C168" s="1048"/>
      <c r="D168" s="1048"/>
      <c r="E168" s="1048"/>
      <c r="F168" s="1048"/>
      <c r="G168" s="1048"/>
      <c r="H168" s="1048"/>
      <c r="I168" s="1048"/>
      <c r="J168" s="1121"/>
      <c r="K168" s="1121"/>
      <c r="L168" s="1121"/>
      <c r="M168" s="1121"/>
      <c r="N168" s="1121"/>
      <c r="O168" s="1121"/>
      <c r="P168" s="1121"/>
      <c r="Q168" s="1121"/>
      <c r="R168" s="487"/>
    </row>
    <row r="169" spans="1:24" s="484" customFormat="1" ht="24.95" customHeight="1" thickTop="1" x14ac:dyDescent="0.2">
      <c r="A169" s="1040" t="s">
        <v>100</v>
      </c>
      <c r="B169" s="1040"/>
      <c r="C169" s="1040"/>
      <c r="D169" s="1040"/>
      <c r="E169" s="1040"/>
      <c r="F169" s="108"/>
      <c r="G169" s="1041" t="s">
        <v>101</v>
      </c>
      <c r="H169" s="1041"/>
      <c r="I169" s="1041"/>
      <c r="J169" s="1039"/>
      <c r="K169" s="1039"/>
      <c r="L169" s="1039"/>
      <c r="M169" s="1039"/>
      <c r="N169" s="1039"/>
      <c r="O169" s="1039"/>
      <c r="P169" s="1039"/>
      <c r="Q169" s="1039"/>
      <c r="R169" s="486"/>
      <c r="S169" s="483"/>
      <c r="T169" s="483"/>
      <c r="U169" s="483"/>
      <c r="V169" s="483"/>
      <c r="W169" s="483"/>
      <c r="X169" s="483"/>
    </row>
    <row r="170" spans="1:24" s="606" customFormat="1" ht="9.9499999999999993" customHeight="1" x14ac:dyDescent="0.2">
      <c r="A170" s="1043" t="str">
        <f>A10</f>
        <v>ITEM</v>
      </c>
      <c r="B170" s="1043" t="str">
        <f>B10</f>
        <v>POSTO DE TRABALHO</v>
      </c>
      <c r="C170" s="1045" t="s">
        <v>406</v>
      </c>
      <c r="D170" s="1042" t="s">
        <v>404</v>
      </c>
      <c r="E170" s="1045" t="s">
        <v>102</v>
      </c>
      <c r="F170" s="668"/>
      <c r="G170" s="1045" t="s">
        <v>405</v>
      </c>
      <c r="H170" s="1042" t="s">
        <v>404</v>
      </c>
      <c r="I170" s="1045" t="s">
        <v>103</v>
      </c>
      <c r="J170" s="680"/>
      <c r="K170" s="680"/>
      <c r="L170" s="680"/>
      <c r="M170" s="680"/>
      <c r="N170" s="680"/>
      <c r="O170" s="680"/>
      <c r="P170" s="680"/>
      <c r="Q170" s="680"/>
      <c r="R170" s="605"/>
    </row>
    <row r="171" spans="1:24" s="606" customFormat="1" ht="35.1" customHeight="1" x14ac:dyDescent="0.2">
      <c r="A171" s="1044"/>
      <c r="B171" s="1044"/>
      <c r="C171" s="1046"/>
      <c r="D171" s="1042"/>
      <c r="E171" s="1046"/>
      <c r="F171" s="668"/>
      <c r="G171" s="1046"/>
      <c r="H171" s="1042"/>
      <c r="I171" s="1046"/>
      <c r="J171" s="680"/>
      <c r="K171" s="680"/>
      <c r="L171" s="680"/>
      <c r="M171" s="680"/>
      <c r="N171" s="680"/>
      <c r="O171" s="680"/>
      <c r="P171" s="680"/>
      <c r="Q171" s="680"/>
      <c r="R171" s="605"/>
    </row>
    <row r="172" spans="1:24" s="606" customFormat="1" ht="12.6" customHeight="1" x14ac:dyDescent="0.2">
      <c r="A172" s="1044"/>
      <c r="B172" s="1044"/>
      <c r="C172" s="1046"/>
      <c r="D172" s="681" t="str">
        <f>CITL!A11</f>
        <v>Município de Curitiba</v>
      </c>
      <c r="E172" s="1046"/>
      <c r="F172" s="668"/>
      <c r="G172" s="1046"/>
      <c r="H172" s="682" t="str">
        <f>CITL!A11</f>
        <v>Município de Curitiba</v>
      </c>
      <c r="I172" s="1046"/>
      <c r="J172" s="680"/>
      <c r="K172" s="680"/>
      <c r="L172" s="680"/>
      <c r="M172" s="680"/>
      <c r="N172" s="680"/>
      <c r="O172" s="680"/>
      <c r="P172" s="680"/>
      <c r="Q172" s="680"/>
      <c r="R172" s="605"/>
    </row>
    <row r="173" spans="1:24" s="606" customFormat="1" ht="12.6" customHeight="1" x14ac:dyDescent="0.2">
      <c r="A173" s="1044"/>
      <c r="B173" s="1044"/>
      <c r="C173" s="1047"/>
      <c r="D173" s="609">
        <f>H29</f>
        <v>0</v>
      </c>
      <c r="E173" s="1047"/>
      <c r="F173" s="668"/>
      <c r="G173" s="1047"/>
      <c r="H173" s="609">
        <f>H29</f>
        <v>0</v>
      </c>
      <c r="I173" s="1047"/>
      <c r="J173" s="680"/>
      <c r="K173" s="680"/>
      <c r="L173" s="680"/>
      <c r="M173" s="680"/>
      <c r="N173" s="680"/>
      <c r="O173" s="680"/>
      <c r="P173" s="680"/>
      <c r="Q173" s="680"/>
      <c r="R173" s="605"/>
    </row>
    <row r="174" spans="1:24" ht="12.6" customHeight="1" x14ac:dyDescent="0.2">
      <c r="A174" s="610">
        <f t="shared" ref="A174:B180" si="34">A11</f>
        <v>1</v>
      </c>
      <c r="B174" s="611" t="str">
        <f t="shared" si="34"/>
        <v>Encarregado Geral - Capital</v>
      </c>
      <c r="C174" s="614">
        <f>'POSTOS SMICRE'!I16/21</f>
        <v>0</v>
      </c>
      <c r="D174" s="614">
        <f>C174*$D$173</f>
        <v>0</v>
      </c>
      <c r="E174" s="615">
        <f>ROUND(C174+D174,2)</f>
        <v>0</v>
      </c>
      <c r="F174" s="1106"/>
      <c r="G174" s="666">
        <f>'POSTOS SMICRE'!H16/21</f>
        <v>0</v>
      </c>
      <c r="H174" s="614">
        <f>G174*$H$173</f>
        <v>0</v>
      </c>
      <c r="I174" s="615">
        <f>ROUND(G174+H174,2)</f>
        <v>0</v>
      </c>
      <c r="J174" s="489"/>
      <c r="K174" s="489"/>
      <c r="L174" s="489"/>
      <c r="M174" s="489"/>
      <c r="N174" s="489"/>
      <c r="O174" s="489"/>
      <c r="P174" s="489"/>
      <c r="Q174" s="489"/>
      <c r="R174" s="487"/>
    </row>
    <row r="175" spans="1:24" ht="12.6" customHeight="1" x14ac:dyDescent="0.2">
      <c r="A175" s="610">
        <f t="shared" si="34"/>
        <v>2</v>
      </c>
      <c r="B175" s="611" t="str">
        <f t="shared" si="34"/>
        <v>Sub Encarregado - Capital</v>
      </c>
      <c r="C175" s="614">
        <f>'POSTOS SMICRE'!I17/21</f>
        <v>0</v>
      </c>
      <c r="D175" s="614">
        <f t="shared" ref="D175:D180" si="35">C175*$D$173</f>
        <v>0</v>
      </c>
      <c r="E175" s="615">
        <f t="shared" ref="E175:E180" si="36">ROUND(C175+D175,2)</f>
        <v>0</v>
      </c>
      <c r="F175" s="1106"/>
      <c r="G175" s="666">
        <f>'POSTOS SMICRE'!H17/21</f>
        <v>0</v>
      </c>
      <c r="H175" s="614">
        <f t="shared" ref="H175:H180" si="37">G175*$H$173</f>
        <v>0</v>
      </c>
      <c r="I175" s="615">
        <f t="shared" ref="I175:I180" si="38">ROUND(G175+H175,2)</f>
        <v>0</v>
      </c>
      <c r="J175" s="489"/>
      <c r="K175" s="489"/>
      <c r="L175" s="489"/>
      <c r="M175" s="489"/>
      <c r="N175" s="489"/>
      <c r="O175" s="489"/>
      <c r="P175" s="489"/>
      <c r="Q175" s="489"/>
      <c r="R175" s="487"/>
    </row>
    <row r="176" spans="1:24" ht="12.6" customHeight="1" x14ac:dyDescent="0.2">
      <c r="A176" s="610">
        <f t="shared" si="34"/>
        <v>3</v>
      </c>
      <c r="B176" s="611" t="str">
        <f t="shared" si="34"/>
        <v>Oficial Eletricista B  - Capital</v>
      </c>
      <c r="C176" s="614">
        <f>'POSTOS SMICRE'!I18/21</f>
        <v>0</v>
      </c>
      <c r="D176" s="614">
        <f t="shared" si="35"/>
        <v>0</v>
      </c>
      <c r="E176" s="615">
        <f t="shared" si="36"/>
        <v>0</v>
      </c>
      <c r="F176" s="1106"/>
      <c r="G176" s="666">
        <f>'POSTOS SMICRE'!H18/21</f>
        <v>0</v>
      </c>
      <c r="H176" s="614">
        <f t="shared" si="37"/>
        <v>0</v>
      </c>
      <c r="I176" s="615">
        <f t="shared" si="38"/>
        <v>0</v>
      </c>
      <c r="J176" s="490"/>
      <c r="K176" s="490"/>
      <c r="L176" s="490"/>
      <c r="M176" s="490"/>
      <c r="N176" s="490"/>
      <c r="O176" s="490"/>
      <c r="P176" s="490"/>
      <c r="Q176" s="490"/>
      <c r="R176" s="487"/>
    </row>
    <row r="177" spans="1:18" ht="12.6" customHeight="1" x14ac:dyDescent="0.2">
      <c r="A177" s="610">
        <f t="shared" si="34"/>
        <v>4</v>
      </c>
      <c r="B177" s="611" t="str">
        <f t="shared" si="34"/>
        <v>Encarregado B - Com CNH categoria C - Capital (RMC e Litoral)</v>
      </c>
      <c r="C177" s="614">
        <f>'POSTOS SMICRE'!I21/21</f>
        <v>0</v>
      </c>
      <c r="D177" s="614">
        <f t="shared" si="35"/>
        <v>0</v>
      </c>
      <c r="E177" s="615">
        <f t="shared" si="36"/>
        <v>0</v>
      </c>
      <c r="F177" s="668"/>
      <c r="G177" s="666">
        <f>'POSTOS SMICRE'!H21/21</f>
        <v>0</v>
      </c>
      <c r="H177" s="614">
        <f t="shared" si="37"/>
        <v>0</v>
      </c>
      <c r="I177" s="615">
        <f t="shared" si="38"/>
        <v>0</v>
      </c>
      <c r="J177" s="490"/>
      <c r="K177" s="490"/>
      <c r="L177" s="490"/>
      <c r="M177" s="490"/>
      <c r="N177" s="490"/>
      <c r="O177" s="490"/>
      <c r="P177" s="490"/>
      <c r="Q177" s="490"/>
      <c r="R177" s="487"/>
    </row>
    <row r="178" spans="1:18" ht="12.6" customHeight="1" x14ac:dyDescent="0.2">
      <c r="A178" s="610">
        <f t="shared" si="34"/>
        <v>5</v>
      </c>
      <c r="B178" s="611" t="str">
        <f t="shared" si="34"/>
        <v>Oficial Eletricista B - Com CNH C - Capital (RMC e Litoral)</v>
      </c>
      <c r="C178" s="614">
        <f>'POSTOS SMICRE'!I22/21</f>
        <v>0</v>
      </c>
      <c r="D178" s="614">
        <f t="shared" si="35"/>
        <v>0</v>
      </c>
      <c r="E178" s="615">
        <f t="shared" si="36"/>
        <v>0</v>
      </c>
      <c r="F178" s="668"/>
      <c r="G178" s="666">
        <f>'POSTOS SMICRE'!H22/21</f>
        <v>0</v>
      </c>
      <c r="H178" s="614">
        <f t="shared" si="37"/>
        <v>0</v>
      </c>
      <c r="I178" s="615">
        <f t="shared" si="38"/>
        <v>0</v>
      </c>
      <c r="J178" s="490"/>
      <c r="K178" s="490"/>
      <c r="L178" s="490"/>
      <c r="M178" s="490"/>
      <c r="N178" s="490"/>
      <c r="O178" s="490"/>
      <c r="P178" s="490"/>
      <c r="Q178" s="490"/>
      <c r="R178" s="487"/>
    </row>
    <row r="179" spans="1:18" ht="12.6" customHeight="1" x14ac:dyDescent="0.2">
      <c r="A179" s="610">
        <f t="shared" si="34"/>
        <v>6</v>
      </c>
      <c r="B179" s="611" t="str">
        <f t="shared" si="34"/>
        <v>Oficial Eletricista B - Capital - Período Eleitoral</v>
      </c>
      <c r="C179" s="614">
        <f>'POSTOS SMICRE'!I25/21</f>
        <v>0</v>
      </c>
      <c r="D179" s="614">
        <f t="shared" si="35"/>
        <v>0</v>
      </c>
      <c r="E179" s="615">
        <f t="shared" si="36"/>
        <v>0</v>
      </c>
      <c r="F179" s="668"/>
      <c r="G179" s="666">
        <f>'POSTOS SMICRE'!H25/21</f>
        <v>0</v>
      </c>
      <c r="H179" s="614">
        <f t="shared" si="37"/>
        <v>0</v>
      </c>
      <c r="I179" s="615">
        <f t="shared" si="38"/>
        <v>0</v>
      </c>
      <c r="J179" s="490"/>
      <c r="K179" s="490"/>
      <c r="L179" s="490"/>
      <c r="M179" s="490"/>
      <c r="N179" s="490"/>
      <c r="O179" s="490"/>
      <c r="P179" s="490"/>
      <c r="Q179" s="490"/>
      <c r="R179" s="487"/>
    </row>
    <row r="180" spans="1:18" ht="12.6" customHeight="1" x14ac:dyDescent="0.2">
      <c r="A180" s="610">
        <f t="shared" si="34"/>
        <v>7</v>
      </c>
      <c r="B180" s="611" t="str">
        <f t="shared" si="34"/>
        <v>Encarregado B - Com CNH categoria C - PSR Sede/SMIN</v>
      </c>
      <c r="C180" s="666">
        <f>'POSTOS SMIN e USINA'!I16/21</f>
        <v>0</v>
      </c>
      <c r="D180" s="614">
        <f t="shared" si="35"/>
        <v>0</v>
      </c>
      <c r="E180" s="615">
        <f t="shared" si="36"/>
        <v>0</v>
      </c>
      <c r="F180" s="668"/>
      <c r="G180" s="666">
        <f>'POSTOS SMIN e USINA'!H16/21</f>
        <v>0</v>
      </c>
      <c r="H180" s="614">
        <f t="shared" si="37"/>
        <v>0</v>
      </c>
      <c r="I180" s="615">
        <f t="shared" si="38"/>
        <v>0</v>
      </c>
      <c r="J180" s="489"/>
      <c r="K180" s="489"/>
      <c r="L180" s="489"/>
      <c r="M180" s="489"/>
      <c r="N180" s="489"/>
      <c r="O180" s="489"/>
      <c r="P180" s="489"/>
      <c r="Q180" s="489"/>
      <c r="R180" s="487"/>
    </row>
    <row r="181" spans="1:18" ht="12.6" customHeight="1" x14ac:dyDescent="0.2">
      <c r="A181" s="619"/>
      <c r="B181" s="620"/>
      <c r="C181" s="623"/>
      <c r="D181" s="623"/>
      <c r="E181" s="661"/>
      <c r="F181" s="678"/>
      <c r="G181" s="674"/>
      <c r="H181" s="623"/>
      <c r="I181" s="661"/>
      <c r="J181" s="531"/>
      <c r="K181" s="531"/>
      <c r="L181" s="531"/>
      <c r="M181" s="531"/>
      <c r="N181" s="531"/>
      <c r="O181" s="531"/>
      <c r="P181" s="531"/>
      <c r="Q181" s="531"/>
      <c r="R181" s="487"/>
    </row>
    <row r="182" spans="1:18" s="606" customFormat="1" ht="12.6" customHeight="1" x14ac:dyDescent="0.2">
      <c r="A182" s="631"/>
      <c r="B182" s="632"/>
      <c r="C182" s="634"/>
      <c r="D182" s="681" t="str">
        <f>CITL!D11</f>
        <v>Município de Cascavel</v>
      </c>
      <c r="E182" s="679"/>
      <c r="F182" s="678"/>
      <c r="G182" s="675"/>
      <c r="H182" s="681" t="str">
        <f>CITL!D11</f>
        <v>Município de Cascavel</v>
      </c>
      <c r="I182" s="679"/>
      <c r="J182" s="680"/>
      <c r="K182" s="680"/>
      <c r="L182" s="680"/>
      <c r="M182" s="680"/>
      <c r="N182" s="680"/>
      <c r="O182" s="680"/>
      <c r="P182" s="680"/>
      <c r="Q182" s="680"/>
      <c r="R182" s="605"/>
    </row>
    <row r="183" spans="1:18" s="685" customFormat="1" ht="12.6" customHeight="1" x14ac:dyDescent="0.2">
      <c r="A183" s="625"/>
      <c r="B183" s="1093"/>
      <c r="C183" s="1093"/>
      <c r="D183" s="609">
        <f>CITL!E19</f>
        <v>0</v>
      </c>
      <c r="E183" s="676"/>
      <c r="F183" s="678"/>
      <c r="G183" s="677"/>
      <c r="H183" s="609">
        <f>CITL!E19</f>
        <v>0</v>
      </c>
      <c r="I183" s="676"/>
      <c r="J183" s="684"/>
      <c r="K183" s="684"/>
      <c r="L183" s="684"/>
      <c r="M183" s="684"/>
      <c r="N183" s="684"/>
      <c r="O183" s="684"/>
      <c r="P183" s="684"/>
      <c r="Q183" s="684"/>
      <c r="R183" s="605"/>
    </row>
    <row r="184" spans="1:18" s="606" customFormat="1" ht="12.6" customHeight="1" x14ac:dyDescent="0.2">
      <c r="A184" s="616">
        <f>A18</f>
        <v>8</v>
      </c>
      <c r="B184" s="670" t="str">
        <f>B18</f>
        <v>Encarregado B - Com CNH categoria C - PSR Cascavel</v>
      </c>
      <c r="C184" s="666">
        <f>'POSTOS SMIN e USINA'!I26/21</f>
        <v>0</v>
      </c>
      <c r="D184" s="671">
        <f>C184*D183</f>
        <v>0</v>
      </c>
      <c r="E184" s="672">
        <f>ROUND(C184+D184,2)</f>
        <v>0</v>
      </c>
      <c r="F184" s="669"/>
      <c r="G184" s="673">
        <f>'POSTOS SMIN e USINA'!H26/21</f>
        <v>0</v>
      </c>
      <c r="H184" s="671">
        <f>G184*H183</f>
        <v>0</v>
      </c>
      <c r="I184" s="615">
        <f t="shared" ref="I184:I185" si="39">ROUND(G184+H184,2)</f>
        <v>0</v>
      </c>
      <c r="J184" s="680"/>
      <c r="K184" s="680"/>
      <c r="L184" s="680"/>
      <c r="M184" s="680"/>
      <c r="N184" s="680"/>
      <c r="O184" s="680"/>
      <c r="P184" s="680"/>
      <c r="Q184" s="680"/>
      <c r="R184" s="605"/>
    </row>
    <row r="185" spans="1:18" s="606" customFormat="1" ht="12.6" customHeight="1" x14ac:dyDescent="0.2">
      <c r="A185" s="610">
        <f>A19</f>
        <v>9</v>
      </c>
      <c r="B185" s="611" t="str">
        <f>B19</f>
        <v>Oficial Eletricista B - Com CNH categoria C - PSR Cascavel</v>
      </c>
      <c r="C185" s="666">
        <f>'POSTOS SMIN e USINA'!I27/21</f>
        <v>0</v>
      </c>
      <c r="D185" s="614">
        <f>C185*D183</f>
        <v>0</v>
      </c>
      <c r="E185" s="672">
        <f>ROUND(C185+D185,2)</f>
        <v>0</v>
      </c>
      <c r="F185" s="669"/>
      <c r="G185" s="666">
        <f>'POSTOS SMIN e USINA'!H27/21</f>
        <v>0</v>
      </c>
      <c r="H185" s="614">
        <f>G185*H183</f>
        <v>0</v>
      </c>
      <c r="I185" s="615">
        <f t="shared" si="39"/>
        <v>0</v>
      </c>
      <c r="J185" s="686"/>
      <c r="K185" s="686"/>
      <c r="L185" s="686"/>
      <c r="M185" s="686"/>
      <c r="N185" s="686"/>
      <c r="O185" s="686"/>
      <c r="P185" s="686"/>
      <c r="Q185" s="686"/>
      <c r="R185" s="605"/>
    </row>
    <row r="186" spans="1:18" s="606" customFormat="1" ht="12.6" customHeight="1" x14ac:dyDescent="0.2">
      <c r="A186" s="619"/>
      <c r="B186" s="620"/>
      <c r="C186" s="623"/>
      <c r="D186" s="623"/>
      <c r="E186" s="661"/>
      <c r="F186" s="678"/>
      <c r="G186" s="674"/>
      <c r="H186" s="623"/>
      <c r="I186" s="661"/>
      <c r="J186" s="680"/>
      <c r="K186" s="680"/>
      <c r="L186" s="680"/>
      <c r="M186" s="680"/>
      <c r="N186" s="680"/>
      <c r="O186" s="680"/>
      <c r="P186" s="680"/>
      <c r="Q186" s="680"/>
      <c r="R186" s="605"/>
    </row>
    <row r="187" spans="1:18" s="606" customFormat="1" ht="12.6" customHeight="1" x14ac:dyDescent="0.2">
      <c r="A187" s="631"/>
      <c r="B187" s="632"/>
      <c r="C187" s="634"/>
      <c r="D187" s="681" t="str">
        <f>CITL!G11</f>
        <v>Município de Maringá</v>
      </c>
      <c r="E187" s="679"/>
      <c r="F187" s="678"/>
      <c r="G187" s="675"/>
      <c r="H187" s="681" t="str">
        <f>CITL!G11</f>
        <v>Município de Maringá</v>
      </c>
      <c r="I187" s="679"/>
      <c r="J187" s="680"/>
      <c r="K187" s="680"/>
      <c r="L187" s="680"/>
      <c r="M187" s="680"/>
      <c r="N187" s="680"/>
      <c r="O187" s="680"/>
      <c r="P187" s="680"/>
      <c r="Q187" s="680"/>
      <c r="R187" s="605"/>
    </row>
    <row r="188" spans="1:18" s="685" customFormat="1" ht="12.6" customHeight="1" x14ac:dyDescent="0.2">
      <c r="A188" s="625"/>
      <c r="B188" s="1093"/>
      <c r="C188" s="1093"/>
      <c r="D188" s="609">
        <f>CITL!H19</f>
        <v>0</v>
      </c>
      <c r="E188" s="676"/>
      <c r="F188" s="678"/>
      <c r="G188" s="677"/>
      <c r="H188" s="609">
        <f>CITL!H19</f>
        <v>0</v>
      </c>
      <c r="I188" s="676"/>
      <c r="J188" s="684"/>
      <c r="K188" s="684"/>
      <c r="L188" s="684"/>
      <c r="M188" s="684"/>
      <c r="N188" s="684"/>
      <c r="O188" s="684"/>
      <c r="P188" s="684"/>
      <c r="Q188" s="684"/>
      <c r="R188" s="605"/>
    </row>
    <row r="189" spans="1:18" s="606" customFormat="1" ht="12.6" customHeight="1" x14ac:dyDescent="0.2">
      <c r="A189" s="610">
        <f>A20</f>
        <v>10</v>
      </c>
      <c r="B189" s="611" t="str">
        <f>B20</f>
        <v>Encarregado B - Com CNH categoria C - PSR Maringá</v>
      </c>
      <c r="C189" s="666">
        <f>'POSTOS SMIN e USINA'!I37/21</f>
        <v>0</v>
      </c>
      <c r="D189" s="667">
        <f>C189*D188</f>
        <v>0</v>
      </c>
      <c r="E189" s="672">
        <f>ROUND(C189+D189,2)</f>
        <v>0</v>
      </c>
      <c r="F189" s="669"/>
      <c r="G189" s="666">
        <f>'POSTOS SMIN e USINA'!H37/21</f>
        <v>0</v>
      </c>
      <c r="H189" s="667">
        <f>G189*H188</f>
        <v>0</v>
      </c>
      <c r="I189" s="615">
        <f t="shared" ref="I189:I190" si="40">ROUND(G189+H189,2)</f>
        <v>0</v>
      </c>
      <c r="J189" s="686"/>
      <c r="K189" s="686"/>
      <c r="L189" s="686"/>
      <c r="M189" s="686"/>
      <c r="N189" s="686"/>
      <c r="O189" s="686"/>
      <c r="P189" s="686"/>
      <c r="Q189" s="686"/>
      <c r="R189" s="605"/>
    </row>
    <row r="190" spans="1:18" s="606" customFormat="1" ht="12.6" customHeight="1" x14ac:dyDescent="0.2">
      <c r="A190" s="610">
        <f>A21</f>
        <v>11</v>
      </c>
      <c r="B190" s="611" t="str">
        <f>B21</f>
        <v>Oficial Eletricista B - Com CNH categoria C - PSR Maringá</v>
      </c>
      <c r="C190" s="666">
        <f>'POSTOS SMIN e USINA'!I38/21</f>
        <v>0</v>
      </c>
      <c r="D190" s="614">
        <f>C190*D188</f>
        <v>0</v>
      </c>
      <c r="E190" s="672">
        <f>ROUND(C190+D190,2)</f>
        <v>0</v>
      </c>
      <c r="F190" s="669"/>
      <c r="G190" s="666">
        <f>'POSTOS SMIN e USINA'!H38/21</f>
        <v>0</v>
      </c>
      <c r="H190" s="614">
        <f>G190*H188</f>
        <v>0</v>
      </c>
      <c r="I190" s="615">
        <f t="shared" si="40"/>
        <v>0</v>
      </c>
      <c r="J190" s="686"/>
      <c r="K190" s="686"/>
      <c r="L190" s="686"/>
      <c r="M190" s="686"/>
      <c r="N190" s="686"/>
      <c r="O190" s="686"/>
      <c r="P190" s="686"/>
      <c r="Q190" s="686"/>
      <c r="R190" s="605"/>
    </row>
    <row r="191" spans="1:18" s="606" customFormat="1" ht="12.6" customHeight="1" x14ac:dyDescent="0.2">
      <c r="A191" s="619"/>
      <c r="B191" s="620"/>
      <c r="C191" s="623"/>
      <c r="D191" s="623"/>
      <c r="E191" s="661"/>
      <c r="F191" s="678"/>
      <c r="G191" s="674"/>
      <c r="H191" s="623"/>
      <c r="I191" s="661"/>
      <c r="J191" s="680"/>
      <c r="K191" s="680"/>
      <c r="L191" s="680"/>
      <c r="M191" s="680"/>
      <c r="N191" s="680"/>
      <c r="O191" s="680"/>
      <c r="P191" s="680"/>
      <c r="Q191" s="680"/>
      <c r="R191" s="605"/>
    </row>
    <row r="192" spans="1:18" s="606" customFormat="1" ht="12.6" customHeight="1" x14ac:dyDescent="0.2">
      <c r="A192" s="631"/>
      <c r="B192" s="632"/>
      <c r="C192" s="634"/>
      <c r="D192" s="681" t="str">
        <f>CITL!J11</f>
        <v>Município de Londrina</v>
      </c>
      <c r="E192" s="679"/>
      <c r="F192" s="678"/>
      <c r="G192" s="675"/>
      <c r="H192" s="681" t="str">
        <f>CITL!J11</f>
        <v>Município de Londrina</v>
      </c>
      <c r="I192" s="679"/>
      <c r="J192" s="680"/>
      <c r="K192" s="680"/>
      <c r="L192" s="680"/>
      <c r="M192" s="680"/>
      <c r="N192" s="680"/>
      <c r="O192" s="680"/>
      <c r="P192" s="680"/>
      <c r="Q192" s="680"/>
      <c r="R192" s="605"/>
    </row>
    <row r="193" spans="1:24" s="685" customFormat="1" ht="12.6" customHeight="1" x14ac:dyDescent="0.2">
      <c r="A193" s="625"/>
      <c r="B193" s="1093"/>
      <c r="C193" s="1093"/>
      <c r="D193" s="609">
        <f>CITL!K19</f>
        <v>0</v>
      </c>
      <c r="E193" s="676"/>
      <c r="F193" s="678"/>
      <c r="G193" s="677"/>
      <c r="H193" s="609">
        <f>CITL!K19</f>
        <v>0</v>
      </c>
      <c r="I193" s="676"/>
      <c r="J193" s="684"/>
      <c r="K193" s="684"/>
      <c r="L193" s="684"/>
      <c r="M193" s="684"/>
      <c r="N193" s="684"/>
      <c r="O193" s="684"/>
      <c r="P193" s="684"/>
      <c r="Q193" s="684"/>
      <c r="R193" s="605"/>
    </row>
    <row r="194" spans="1:24" s="606" customFormat="1" ht="12.6" customHeight="1" x14ac:dyDescent="0.2">
      <c r="A194" s="610">
        <f>A22</f>
        <v>12</v>
      </c>
      <c r="B194" s="611" t="str">
        <f>B22</f>
        <v>Encarregado B - Com CNH categoria C - PSR Londrina</v>
      </c>
      <c r="C194" s="666">
        <f>'POSTOS SMIN e USINA'!I48/21</f>
        <v>0</v>
      </c>
      <c r="D194" s="667">
        <f>C194*D193</f>
        <v>0</v>
      </c>
      <c r="E194" s="672">
        <f>ROUND(C194+D194,2)</f>
        <v>0</v>
      </c>
      <c r="F194" s="669"/>
      <c r="G194" s="666">
        <f>'POSTOS SMIN e USINA'!H48/21</f>
        <v>0</v>
      </c>
      <c r="H194" s="667">
        <f>G194*H193</f>
        <v>0</v>
      </c>
      <c r="I194" s="615">
        <f t="shared" ref="I194:I195" si="41">ROUND(G194+H194,2)</f>
        <v>0</v>
      </c>
      <c r="J194" s="686"/>
      <c r="K194" s="686"/>
      <c r="L194" s="686"/>
      <c r="M194" s="686"/>
      <c r="N194" s="686"/>
      <c r="O194" s="686"/>
      <c r="P194" s="686"/>
      <c r="Q194" s="686"/>
      <c r="R194" s="605"/>
    </row>
    <row r="195" spans="1:24" s="606" customFormat="1" ht="12.6" customHeight="1" x14ac:dyDescent="0.2">
      <c r="A195" s="610">
        <f>A23</f>
        <v>13</v>
      </c>
      <c r="B195" s="611" t="str">
        <f>B23</f>
        <v>Oficial Eletricista B - Com CNH categoria C - PSR Londrina</v>
      </c>
      <c r="C195" s="666">
        <f>'POSTOS SMIN e USINA'!I49/21</f>
        <v>0</v>
      </c>
      <c r="D195" s="614">
        <f>C195*D193</f>
        <v>0</v>
      </c>
      <c r="E195" s="672">
        <f>ROUND(C195+D195,2)</f>
        <v>0</v>
      </c>
      <c r="F195" s="669"/>
      <c r="G195" s="666">
        <f>'POSTOS SMIN e USINA'!H49/21</f>
        <v>0</v>
      </c>
      <c r="H195" s="614">
        <f>G195*H193</f>
        <v>0</v>
      </c>
      <c r="I195" s="615">
        <f t="shared" si="41"/>
        <v>0</v>
      </c>
      <c r="J195" s="686"/>
      <c r="K195" s="686"/>
      <c r="L195" s="686"/>
      <c r="M195" s="686"/>
      <c r="N195" s="686"/>
      <c r="O195" s="686"/>
      <c r="P195" s="686"/>
      <c r="Q195" s="686"/>
      <c r="R195" s="605"/>
    </row>
    <row r="196" spans="1:24" s="606" customFormat="1" ht="12.6" customHeight="1" x14ac:dyDescent="0.2">
      <c r="A196" s="619"/>
      <c r="B196" s="620"/>
      <c r="C196" s="623"/>
      <c r="D196" s="623"/>
      <c r="E196" s="661"/>
      <c r="F196" s="678"/>
      <c r="G196" s="674"/>
      <c r="H196" s="623"/>
      <c r="I196" s="661"/>
      <c r="J196" s="680"/>
      <c r="K196" s="680"/>
      <c r="L196" s="680"/>
      <c r="M196" s="680"/>
      <c r="N196" s="680"/>
      <c r="O196" s="680"/>
      <c r="P196" s="680"/>
      <c r="Q196" s="680"/>
      <c r="R196" s="605"/>
    </row>
    <row r="197" spans="1:24" s="606" customFormat="1" ht="12.6" customHeight="1" x14ac:dyDescent="0.2">
      <c r="A197" s="631"/>
      <c r="B197" s="632"/>
      <c r="C197" s="634"/>
      <c r="D197" s="681" t="str">
        <f>CITL!A22</f>
        <v>Município de Paranavaí</v>
      </c>
      <c r="E197" s="679"/>
      <c r="F197" s="678"/>
      <c r="G197" s="675"/>
      <c r="H197" s="681" t="str">
        <f>CITL!J11</f>
        <v>Município de Londrina</v>
      </c>
      <c r="I197" s="679"/>
      <c r="J197" s="680"/>
      <c r="K197" s="680"/>
      <c r="L197" s="680"/>
      <c r="M197" s="680"/>
      <c r="N197" s="680"/>
      <c r="O197" s="680"/>
      <c r="P197" s="680"/>
      <c r="Q197" s="680"/>
      <c r="R197" s="605"/>
    </row>
    <row r="198" spans="1:24" s="685" customFormat="1" ht="12.6" customHeight="1" x14ac:dyDescent="0.2">
      <c r="A198" s="625"/>
      <c r="B198" s="1093"/>
      <c r="C198" s="1093"/>
      <c r="D198" s="609">
        <f>CITL!B30</f>
        <v>0</v>
      </c>
      <c r="E198" s="676"/>
      <c r="F198" s="678"/>
      <c r="G198" s="677"/>
      <c r="H198" s="609">
        <f>CITL!K19</f>
        <v>0</v>
      </c>
      <c r="I198" s="676"/>
      <c r="J198" s="684"/>
      <c r="K198" s="684"/>
      <c r="L198" s="684"/>
      <c r="M198" s="684"/>
      <c r="N198" s="684"/>
      <c r="O198" s="684"/>
      <c r="P198" s="684"/>
      <c r="Q198" s="684"/>
      <c r="R198" s="605"/>
    </row>
    <row r="199" spans="1:24" s="606" customFormat="1" ht="12.6" customHeight="1" x14ac:dyDescent="0.2">
      <c r="A199" s="610">
        <f>A24</f>
        <v>14</v>
      </c>
      <c r="B199" s="611" t="str">
        <f>B24</f>
        <v>Encarregado B - Com CNH categoria C - PSR Usina</v>
      </c>
      <c r="C199" s="666">
        <f>'POSTOS SMIN e USINA'!I59/21</f>
        <v>0</v>
      </c>
      <c r="D199" s="667">
        <f>C199*D198</f>
        <v>0</v>
      </c>
      <c r="E199" s="672">
        <f>ROUND(C199+D199,2)</f>
        <v>0</v>
      </c>
      <c r="F199" s="669"/>
      <c r="G199" s="666">
        <f>'POSTOS SMIN e USINA'!H59/21</f>
        <v>0</v>
      </c>
      <c r="H199" s="667">
        <f>G199*H198</f>
        <v>0</v>
      </c>
      <c r="I199" s="615">
        <f t="shared" ref="I199" si="42">ROUND(G199+H199,2)</f>
        <v>0</v>
      </c>
      <c r="J199" s="686"/>
      <c r="K199" s="686"/>
      <c r="L199" s="686"/>
      <c r="M199" s="686"/>
      <c r="N199" s="686"/>
      <c r="O199" s="686"/>
      <c r="P199" s="686"/>
      <c r="Q199" s="686"/>
      <c r="R199" s="605"/>
    </row>
    <row r="200" spans="1:24" ht="12.75" customHeight="1" x14ac:dyDescent="0.2">
      <c r="A200" s="488"/>
      <c r="B200" s="488"/>
      <c r="C200" s="488"/>
      <c r="D200" s="488"/>
      <c r="E200" s="488"/>
      <c r="F200" s="488"/>
      <c r="G200" s="488"/>
      <c r="H200" s="250"/>
      <c r="I200" s="250"/>
      <c r="J200" s="490"/>
      <c r="K200" s="490"/>
      <c r="L200" s="490"/>
      <c r="M200" s="490"/>
      <c r="N200" s="490"/>
      <c r="O200" s="490"/>
      <c r="P200" s="490"/>
      <c r="Q200" s="490"/>
      <c r="R200" s="487"/>
    </row>
    <row r="201" spans="1:24" s="102" customFormat="1" ht="16.5" thickBot="1" x14ac:dyDescent="0.3">
      <c r="A201" s="1118" t="s">
        <v>109</v>
      </c>
      <c r="B201" s="1118"/>
      <c r="C201" s="1118"/>
      <c r="D201" s="1118"/>
      <c r="E201" s="1118"/>
      <c r="F201" s="1118"/>
      <c r="G201" s="1118"/>
      <c r="H201" s="1118"/>
      <c r="I201" s="1118"/>
      <c r="J201" s="491"/>
      <c r="K201" s="491"/>
      <c r="L201" s="491"/>
      <c r="M201" s="491"/>
      <c r="N201" s="491"/>
      <c r="O201" s="491"/>
      <c r="P201" s="491"/>
      <c r="Q201" s="491"/>
      <c r="R201" s="491"/>
      <c r="S201" s="491"/>
      <c r="T201" s="491"/>
      <c r="U201" s="491"/>
      <c r="V201" s="491"/>
      <c r="W201" s="491"/>
      <c r="X201" s="491"/>
    </row>
    <row r="202" spans="1:24" s="484" customFormat="1" ht="24.95" customHeight="1" thickTop="1" x14ac:dyDescent="0.25">
      <c r="A202" s="1112" t="s">
        <v>107</v>
      </c>
      <c r="B202" s="1112"/>
      <c r="C202" s="1112"/>
      <c r="D202" s="1112"/>
      <c r="E202" s="1112"/>
      <c r="F202" s="1112"/>
      <c r="G202" s="1119"/>
      <c r="H202" s="1119"/>
      <c r="I202" s="1119"/>
      <c r="J202" s="1039"/>
      <c r="K202" s="1039"/>
      <c r="L202" s="1039"/>
      <c r="M202" s="1039"/>
      <c r="N202" s="1039"/>
      <c r="O202" s="1039"/>
      <c r="P202" s="1039"/>
      <c r="Q202" s="1039"/>
      <c r="R202" s="486"/>
      <c r="S202" s="483"/>
      <c r="T202" s="483"/>
      <c r="U202" s="483"/>
      <c r="V202" s="483"/>
      <c r="W202" s="483"/>
      <c r="X202" s="483"/>
    </row>
    <row r="203" spans="1:24" ht="39.950000000000003" customHeight="1" x14ac:dyDescent="0.2">
      <c r="A203" s="1043" t="str">
        <f>A10</f>
        <v>ITEM</v>
      </c>
      <c r="B203" s="1043" t="str">
        <f>B10</f>
        <v>POSTO DE TRABALHO</v>
      </c>
      <c r="C203" s="1109" t="s">
        <v>125</v>
      </c>
      <c r="D203" s="687" t="s">
        <v>104</v>
      </c>
      <c r="E203" s="690" t="s">
        <v>404</v>
      </c>
      <c r="F203" s="1109" t="s">
        <v>106</v>
      </c>
      <c r="G203" s="1107"/>
      <c r="H203" s="1108"/>
      <c r="I203" s="1108"/>
      <c r="J203" s="489"/>
      <c r="K203" s="489"/>
      <c r="L203" s="489"/>
      <c r="M203" s="489"/>
      <c r="N203" s="489"/>
      <c r="O203" s="489"/>
      <c r="P203" s="489"/>
      <c r="Q203" s="489"/>
      <c r="R203" s="487"/>
    </row>
    <row r="204" spans="1:24" ht="12.6" customHeight="1" x14ac:dyDescent="0.2">
      <c r="A204" s="1044"/>
      <c r="B204" s="1044"/>
      <c r="C204" s="1110"/>
      <c r="D204" s="688" t="s">
        <v>105</v>
      </c>
      <c r="E204" s="683" t="str">
        <f>CITL!A11</f>
        <v>Município de Curitiba</v>
      </c>
      <c r="F204" s="1110"/>
      <c r="G204" s="1107"/>
      <c r="H204" s="1108"/>
      <c r="I204" s="1108"/>
      <c r="J204" s="489"/>
      <c r="K204" s="489"/>
      <c r="L204" s="489"/>
      <c r="M204" s="489"/>
      <c r="N204" s="489"/>
      <c r="O204" s="489"/>
      <c r="P204" s="489"/>
      <c r="Q204" s="489"/>
      <c r="R204" s="487"/>
    </row>
    <row r="205" spans="1:24" ht="12.6" customHeight="1" x14ac:dyDescent="0.2">
      <c r="A205" s="1120"/>
      <c r="B205" s="1120"/>
      <c r="C205" s="1111"/>
      <c r="D205" s="689">
        <v>26</v>
      </c>
      <c r="E205" s="609">
        <f>H29</f>
        <v>0</v>
      </c>
      <c r="F205" s="1111"/>
      <c r="G205" s="492"/>
      <c r="H205" s="493"/>
      <c r="I205" s="493"/>
      <c r="J205" s="489"/>
      <c r="K205" s="489"/>
      <c r="L205" s="489"/>
      <c r="M205" s="489"/>
      <c r="N205" s="489"/>
      <c r="O205" s="489"/>
      <c r="P205" s="489"/>
      <c r="Q205" s="489"/>
      <c r="R205" s="487"/>
    </row>
    <row r="206" spans="1:24" ht="12.6" customHeight="1" x14ac:dyDescent="0.2">
      <c r="A206" s="610">
        <f t="shared" ref="A206:B212" si="43">A11</f>
        <v>1</v>
      </c>
      <c r="B206" s="611" t="str">
        <f t="shared" si="43"/>
        <v>Encarregado Geral - Capital</v>
      </c>
      <c r="C206" s="614">
        <f>('POSTOS SMICRE'!D16+'POSTOS SMICRE'!E16)/(E11*5)</f>
        <v>0</v>
      </c>
      <c r="D206" s="614">
        <f>C206*$D$205</f>
        <v>0</v>
      </c>
      <c r="E206" s="614">
        <f>D206*$E$205</f>
        <v>0</v>
      </c>
      <c r="F206" s="615">
        <f>ROUND(D206+E206,2)</f>
        <v>0</v>
      </c>
      <c r="G206" s="494"/>
      <c r="H206" s="495"/>
      <c r="I206" s="496"/>
      <c r="J206" s="489"/>
      <c r="K206" s="489"/>
      <c r="L206" s="489"/>
      <c r="M206" s="489"/>
      <c r="N206" s="489"/>
      <c r="O206" s="489"/>
      <c r="P206" s="489"/>
      <c r="Q206" s="489"/>
      <c r="R206" s="487"/>
    </row>
    <row r="207" spans="1:24" ht="12.6" customHeight="1" x14ac:dyDescent="0.2">
      <c r="A207" s="610">
        <f t="shared" si="43"/>
        <v>2</v>
      </c>
      <c r="B207" s="611" t="str">
        <f t="shared" si="43"/>
        <v>Sub Encarregado - Capital</v>
      </c>
      <c r="C207" s="614">
        <f>('POSTOS SMICRE'!D17+'POSTOS SMICRE'!E17)/(E12*5)</f>
        <v>0</v>
      </c>
      <c r="D207" s="614">
        <f t="shared" ref="D207:D211" si="44">C207*$D$205</f>
        <v>0</v>
      </c>
      <c r="E207" s="614">
        <f t="shared" ref="E207:E212" si="45">D207*$E$205</f>
        <v>0</v>
      </c>
      <c r="F207" s="615">
        <f t="shared" ref="F207:F212" si="46">ROUND(D207+E207,2)</f>
        <v>0</v>
      </c>
      <c r="G207" s="497"/>
      <c r="H207" s="498"/>
      <c r="I207" s="496"/>
      <c r="J207" s="489"/>
      <c r="K207" s="489"/>
      <c r="L207" s="489"/>
      <c r="M207" s="489"/>
      <c r="N207" s="489"/>
      <c r="O207" s="489"/>
      <c r="P207" s="489"/>
      <c r="Q207" s="489"/>
      <c r="R207" s="487"/>
    </row>
    <row r="208" spans="1:24" ht="12.6" customHeight="1" x14ac:dyDescent="0.2">
      <c r="A208" s="610">
        <f t="shared" si="43"/>
        <v>3</v>
      </c>
      <c r="B208" s="611" t="str">
        <f t="shared" si="43"/>
        <v>Oficial Eletricista B  - Capital</v>
      </c>
      <c r="C208" s="614">
        <f>('POSTOS SMICRE'!D18+'POSTOS SMICRE'!E18)/(E13*5)</f>
        <v>0</v>
      </c>
      <c r="D208" s="614">
        <f t="shared" si="44"/>
        <v>0</v>
      </c>
      <c r="E208" s="614">
        <f t="shared" si="45"/>
        <v>0</v>
      </c>
      <c r="F208" s="615">
        <f t="shared" si="46"/>
        <v>0</v>
      </c>
      <c r="G208" s="494"/>
      <c r="H208" s="495"/>
      <c r="I208" s="496"/>
      <c r="J208" s="490"/>
      <c r="K208" s="490"/>
      <c r="L208" s="490"/>
      <c r="M208" s="490"/>
      <c r="N208" s="490"/>
      <c r="O208" s="490"/>
      <c r="P208" s="490"/>
      <c r="Q208" s="490"/>
      <c r="R208" s="487"/>
    </row>
    <row r="209" spans="1:18" ht="12.6" customHeight="1" x14ac:dyDescent="0.2">
      <c r="A209" s="610">
        <f t="shared" si="43"/>
        <v>4</v>
      </c>
      <c r="B209" s="611" t="str">
        <f t="shared" si="43"/>
        <v>Encarregado B - Com CNH categoria C - Capital (RMC e Litoral)</v>
      </c>
      <c r="C209" s="614">
        <f>('POSTOS SMICRE'!D21+'POSTOS SMICRE'!E21)/(E14*5)</f>
        <v>0</v>
      </c>
      <c r="D209" s="614">
        <f t="shared" si="44"/>
        <v>0</v>
      </c>
      <c r="E209" s="614">
        <f t="shared" si="45"/>
        <v>0</v>
      </c>
      <c r="F209" s="615">
        <f t="shared" si="46"/>
        <v>0</v>
      </c>
      <c r="G209" s="497"/>
      <c r="H209" s="498"/>
      <c r="I209" s="496"/>
      <c r="J209" s="490"/>
      <c r="K209" s="490"/>
      <c r="L209" s="490"/>
      <c r="M209" s="490"/>
      <c r="N209" s="490"/>
      <c r="O209" s="490"/>
      <c r="P209" s="490"/>
      <c r="Q209" s="490"/>
      <c r="R209" s="487"/>
    </row>
    <row r="210" spans="1:18" ht="12.6" customHeight="1" x14ac:dyDescent="0.2">
      <c r="A210" s="610">
        <f t="shared" si="43"/>
        <v>5</v>
      </c>
      <c r="B210" s="611" t="str">
        <f t="shared" si="43"/>
        <v>Oficial Eletricista B - Com CNH C - Capital (RMC e Litoral)</v>
      </c>
      <c r="C210" s="614">
        <f>('POSTOS SMICRE'!D22+'POSTOS SMICRE'!E22)/(E15*5)</f>
        <v>0</v>
      </c>
      <c r="D210" s="614">
        <f t="shared" si="44"/>
        <v>0</v>
      </c>
      <c r="E210" s="614">
        <f t="shared" si="45"/>
        <v>0</v>
      </c>
      <c r="F210" s="615">
        <f t="shared" si="46"/>
        <v>0</v>
      </c>
      <c r="G210" s="494"/>
      <c r="H210" s="495"/>
      <c r="I210" s="496"/>
      <c r="J210" s="490"/>
      <c r="K210" s="490"/>
      <c r="L210" s="490"/>
      <c r="M210" s="490"/>
      <c r="N210" s="490"/>
      <c r="O210" s="490"/>
      <c r="P210" s="490"/>
      <c r="Q210" s="490"/>
      <c r="R210" s="487"/>
    </row>
    <row r="211" spans="1:18" ht="12.6" customHeight="1" x14ac:dyDescent="0.2">
      <c r="A211" s="610">
        <f t="shared" si="43"/>
        <v>6</v>
      </c>
      <c r="B211" s="611" t="str">
        <f t="shared" si="43"/>
        <v>Oficial Eletricista B - Capital - Período Eleitoral</v>
      </c>
      <c r="C211" s="614">
        <f>('POSTOS SMICRE'!D25+'POSTOS SMICRE'!E25)/(E16*5)</f>
        <v>0</v>
      </c>
      <c r="D211" s="614">
        <f t="shared" si="44"/>
        <v>0</v>
      </c>
      <c r="E211" s="614">
        <f t="shared" si="45"/>
        <v>0</v>
      </c>
      <c r="F211" s="615">
        <f t="shared" si="46"/>
        <v>0</v>
      </c>
      <c r="G211" s="497"/>
      <c r="H211" s="498"/>
      <c r="I211" s="496"/>
      <c r="J211" s="490"/>
      <c r="K211" s="490"/>
      <c r="L211" s="490"/>
      <c r="M211" s="490"/>
      <c r="N211" s="490"/>
      <c r="O211" s="490"/>
      <c r="P211" s="490"/>
      <c r="Q211" s="490"/>
      <c r="R211" s="487"/>
    </row>
    <row r="212" spans="1:18" ht="12.6" customHeight="1" x14ac:dyDescent="0.2">
      <c r="A212" s="610">
        <f t="shared" si="43"/>
        <v>7</v>
      </c>
      <c r="B212" s="611" t="str">
        <f t="shared" si="43"/>
        <v>Encarregado B - Com CNH categoria C - PSR Sede/SMIN</v>
      </c>
      <c r="C212" s="612">
        <f>('POSTOS SMIN e USINA'!$D$16+'POSTOS SMIN e USINA'!$E$16)/(E16*5)</f>
        <v>0</v>
      </c>
      <c r="D212" s="614">
        <f>C212*$D$205</f>
        <v>0</v>
      </c>
      <c r="E212" s="614">
        <f t="shared" si="45"/>
        <v>0</v>
      </c>
      <c r="F212" s="615">
        <f t="shared" si="46"/>
        <v>0</v>
      </c>
      <c r="G212" s="494"/>
      <c r="H212" s="495"/>
      <c r="I212" s="496"/>
      <c r="J212" s="489"/>
      <c r="K212" s="489"/>
      <c r="L212" s="489"/>
      <c r="M212" s="489"/>
      <c r="N212" s="489"/>
      <c r="O212" s="489"/>
      <c r="P212" s="489"/>
      <c r="Q212" s="489"/>
      <c r="R212" s="487"/>
    </row>
    <row r="213" spans="1:18" ht="12.6" customHeight="1" x14ac:dyDescent="0.2">
      <c r="A213" s="619"/>
      <c r="B213" s="620"/>
      <c r="C213" s="621"/>
      <c r="D213" s="623"/>
      <c r="E213" s="623"/>
      <c r="F213" s="661"/>
      <c r="G213" s="499"/>
      <c r="H213" s="495"/>
      <c r="I213" s="496"/>
      <c r="J213" s="531"/>
      <c r="K213" s="531"/>
      <c r="L213" s="531"/>
      <c r="M213" s="531"/>
      <c r="N213" s="531"/>
      <c r="O213" s="531"/>
      <c r="P213" s="531"/>
      <c r="Q213" s="531"/>
      <c r="R213" s="487"/>
    </row>
    <row r="214" spans="1:18" ht="12.6" customHeight="1" x14ac:dyDescent="0.2">
      <c r="A214" s="631"/>
      <c r="B214" s="632"/>
      <c r="C214" s="633"/>
      <c r="D214" s="634"/>
      <c r="E214" s="683" t="str">
        <f>CITL!D11</f>
        <v>Município de Cascavel</v>
      </c>
      <c r="F214" s="679"/>
      <c r="G214" s="499"/>
      <c r="H214" s="495"/>
      <c r="I214" s="496"/>
      <c r="J214" s="531"/>
      <c r="K214" s="531"/>
      <c r="L214" s="531"/>
      <c r="M214" s="531"/>
      <c r="N214" s="531"/>
      <c r="O214" s="531"/>
      <c r="P214" s="531"/>
      <c r="Q214" s="531"/>
      <c r="R214" s="487"/>
    </row>
    <row r="215" spans="1:18" ht="12.6" customHeight="1" x14ac:dyDescent="0.2">
      <c r="A215" s="625"/>
      <c r="B215" s="1093"/>
      <c r="C215" s="1093"/>
      <c r="D215" s="629"/>
      <c r="E215" s="609">
        <f>CITL!E19</f>
        <v>0</v>
      </c>
      <c r="F215" s="676"/>
      <c r="G215" s="499"/>
      <c r="H215" s="495"/>
      <c r="I215" s="496"/>
      <c r="J215" s="490"/>
      <c r="K215" s="490"/>
      <c r="L215" s="490"/>
      <c r="M215" s="490"/>
      <c r="N215" s="490"/>
      <c r="O215" s="490"/>
      <c r="P215" s="490"/>
      <c r="Q215" s="490"/>
      <c r="R215" s="487"/>
    </row>
    <row r="216" spans="1:18" ht="12.6" customHeight="1" x14ac:dyDescent="0.2">
      <c r="A216" s="610">
        <f>A18</f>
        <v>8</v>
      </c>
      <c r="B216" s="611" t="str">
        <f>B18</f>
        <v>Encarregado B - Com CNH categoria C - PSR Cascavel</v>
      </c>
      <c r="C216" s="612">
        <f>('POSTOS SMIN e USINA'!$D$26+'POSTOS SMIN e USINA'!$E$26)/(E16*5)</f>
        <v>0</v>
      </c>
      <c r="D216" s="614">
        <f t="shared" ref="D216:D226" si="47">C216*$D$205</f>
        <v>0</v>
      </c>
      <c r="E216" s="667">
        <f>D216*E215</f>
        <v>0</v>
      </c>
      <c r="F216" s="615">
        <f t="shared" ref="F216:F217" si="48">ROUND(D216+E216,2)</f>
        <v>0</v>
      </c>
      <c r="G216" s="497"/>
      <c r="H216" s="498"/>
      <c r="I216" s="496"/>
      <c r="J216" s="489"/>
      <c r="K216" s="489"/>
      <c r="L216" s="489"/>
      <c r="M216" s="489"/>
      <c r="N216" s="489"/>
      <c r="O216" s="489"/>
      <c r="P216" s="489"/>
      <c r="Q216" s="489"/>
      <c r="R216" s="487"/>
    </row>
    <row r="217" spans="1:18" ht="12.6" customHeight="1" x14ac:dyDescent="0.2">
      <c r="A217" s="610">
        <f>A19</f>
        <v>9</v>
      </c>
      <c r="B217" s="611" t="str">
        <f>B19</f>
        <v>Oficial Eletricista B - Com CNH categoria C - PSR Cascavel</v>
      </c>
      <c r="C217" s="612">
        <f>('POSTOS SMIN e USINA'!$D$27+'POSTOS SMIN e USINA'!$E$27)/(E16*5)</f>
        <v>0</v>
      </c>
      <c r="D217" s="614">
        <f t="shared" si="47"/>
        <v>0</v>
      </c>
      <c r="E217" s="614">
        <f>D217*E215</f>
        <v>0</v>
      </c>
      <c r="F217" s="615">
        <f t="shared" si="48"/>
        <v>0</v>
      </c>
      <c r="G217" s="494"/>
      <c r="H217" s="495"/>
      <c r="I217" s="496"/>
      <c r="J217" s="490"/>
      <c r="K217" s="490"/>
      <c r="L217" s="490"/>
      <c r="M217" s="490"/>
      <c r="N217" s="490"/>
      <c r="O217" s="490"/>
      <c r="P217" s="490"/>
      <c r="Q217" s="490"/>
      <c r="R217" s="487"/>
    </row>
    <row r="218" spans="1:18" ht="12.6" customHeight="1" x14ac:dyDescent="0.2">
      <c r="A218" s="619"/>
      <c r="B218" s="620"/>
      <c r="C218" s="621"/>
      <c r="D218" s="623"/>
      <c r="E218" s="623"/>
      <c r="F218" s="661"/>
      <c r="G218" s="499"/>
      <c r="H218" s="495"/>
      <c r="I218" s="496"/>
      <c r="J218" s="490"/>
      <c r="K218" s="490"/>
      <c r="L218" s="490"/>
      <c r="M218" s="490"/>
      <c r="N218" s="490"/>
      <c r="O218" s="490"/>
      <c r="P218" s="490"/>
      <c r="Q218" s="490"/>
      <c r="R218" s="487"/>
    </row>
    <row r="219" spans="1:18" ht="12.6" customHeight="1" x14ac:dyDescent="0.2">
      <c r="A219" s="631"/>
      <c r="B219" s="632"/>
      <c r="C219" s="633"/>
      <c r="D219" s="634"/>
      <c r="E219" s="683" t="str">
        <f>CITL!G11</f>
        <v>Município de Maringá</v>
      </c>
      <c r="F219" s="679"/>
      <c r="G219" s="499"/>
      <c r="H219" s="495"/>
      <c r="I219" s="496"/>
      <c r="J219" s="490"/>
      <c r="K219" s="490"/>
      <c r="L219" s="490"/>
      <c r="M219" s="490"/>
      <c r="N219" s="490"/>
      <c r="O219" s="490"/>
      <c r="P219" s="490"/>
      <c r="Q219" s="490"/>
      <c r="R219" s="487"/>
    </row>
    <row r="220" spans="1:18" ht="12.6" customHeight="1" x14ac:dyDescent="0.2">
      <c r="A220" s="625"/>
      <c r="B220" s="1093"/>
      <c r="C220" s="1093"/>
      <c r="D220" s="629"/>
      <c r="E220" s="609">
        <f>CITL!H19</f>
        <v>0</v>
      </c>
      <c r="F220" s="676"/>
      <c r="G220" s="499"/>
      <c r="H220" s="495"/>
      <c r="I220" s="496"/>
      <c r="J220" s="490"/>
      <c r="K220" s="490"/>
      <c r="L220" s="490"/>
      <c r="M220" s="490"/>
      <c r="N220" s="490"/>
      <c r="O220" s="490"/>
      <c r="P220" s="490"/>
      <c r="Q220" s="490"/>
      <c r="R220" s="487"/>
    </row>
    <row r="221" spans="1:18" ht="12.6" customHeight="1" x14ac:dyDescent="0.2">
      <c r="A221" s="610">
        <f>A20</f>
        <v>10</v>
      </c>
      <c r="B221" s="611" t="str">
        <f>B20</f>
        <v>Encarregado B - Com CNH categoria C - PSR Maringá</v>
      </c>
      <c r="C221" s="612">
        <f>('POSTOS SMIN e USINA'!$D$37+'POSTOS SMIN e USINA'!$E$37)/(E18*5)</f>
        <v>0</v>
      </c>
      <c r="D221" s="614">
        <f t="shared" si="47"/>
        <v>0</v>
      </c>
      <c r="E221" s="667">
        <f>D221*E220</f>
        <v>0</v>
      </c>
      <c r="F221" s="615">
        <f t="shared" ref="F221:F222" si="49">ROUND(D221+E221,2)</f>
        <v>0</v>
      </c>
      <c r="G221" s="497"/>
      <c r="H221" s="498"/>
      <c r="I221" s="496"/>
      <c r="J221" s="490"/>
      <c r="K221" s="490"/>
      <c r="L221" s="490"/>
      <c r="M221" s="490"/>
      <c r="N221" s="490"/>
      <c r="O221" s="490"/>
      <c r="P221" s="490"/>
      <c r="Q221" s="490"/>
      <c r="R221" s="487"/>
    </row>
    <row r="222" spans="1:18" ht="12.6" customHeight="1" x14ac:dyDescent="0.2">
      <c r="A222" s="648">
        <f>A21</f>
        <v>11</v>
      </c>
      <c r="B222" s="651" t="str">
        <f>B21</f>
        <v>Oficial Eletricista B - Com CNH categoria C - PSR Maringá</v>
      </c>
      <c r="C222" s="650">
        <f>('POSTOS SMIN e USINA'!$D$38+'POSTOS SMIN e USINA'!$E$38)/(E18*5)</f>
        <v>0</v>
      </c>
      <c r="D222" s="663">
        <f t="shared" si="47"/>
        <v>0</v>
      </c>
      <c r="E222" s="663">
        <f>D222*E220</f>
        <v>0</v>
      </c>
      <c r="F222" s="615">
        <f t="shared" si="49"/>
        <v>0</v>
      </c>
      <c r="G222" s="494"/>
      <c r="H222" s="495"/>
      <c r="I222" s="496"/>
      <c r="J222" s="490"/>
      <c r="K222" s="490"/>
      <c r="L222" s="490"/>
      <c r="M222" s="490"/>
      <c r="N222" s="490"/>
      <c r="O222" s="490"/>
      <c r="P222" s="490"/>
      <c r="Q222" s="490"/>
      <c r="R222" s="487"/>
    </row>
    <row r="223" spans="1:18" ht="12.6" customHeight="1" x14ac:dyDescent="0.2">
      <c r="A223" s="619"/>
      <c r="B223" s="620"/>
      <c r="C223" s="621"/>
      <c r="D223" s="623"/>
      <c r="E223" s="623"/>
      <c r="F223" s="661"/>
      <c r="G223" s="499"/>
      <c r="H223" s="495"/>
      <c r="I223" s="496"/>
      <c r="J223" s="490"/>
      <c r="K223" s="490"/>
      <c r="L223" s="490"/>
      <c r="M223" s="490"/>
      <c r="N223" s="490"/>
      <c r="O223" s="490"/>
      <c r="P223" s="490"/>
      <c r="Q223" s="490"/>
      <c r="R223" s="487"/>
    </row>
    <row r="224" spans="1:18" ht="12.6" customHeight="1" x14ac:dyDescent="0.2">
      <c r="A224" s="631"/>
      <c r="B224" s="632"/>
      <c r="C224" s="633"/>
      <c r="D224" s="634"/>
      <c r="E224" s="683" t="str">
        <f>CITL!J11</f>
        <v>Município de Londrina</v>
      </c>
      <c r="F224" s="679"/>
      <c r="G224" s="499"/>
      <c r="H224" s="495"/>
      <c r="I224" s="496"/>
      <c r="J224" s="490"/>
      <c r="K224" s="490"/>
      <c r="L224" s="490"/>
      <c r="M224" s="490"/>
      <c r="N224" s="490"/>
      <c r="O224" s="490"/>
      <c r="P224" s="490"/>
      <c r="Q224" s="490"/>
      <c r="R224" s="487"/>
    </row>
    <row r="225" spans="1:1025" ht="12.6" customHeight="1" x14ac:dyDescent="0.2">
      <c r="A225" s="625"/>
      <c r="B225" s="1093"/>
      <c r="C225" s="1093"/>
      <c r="D225" s="629"/>
      <c r="E225" s="609">
        <f>CITL!K19</f>
        <v>0</v>
      </c>
      <c r="F225" s="676"/>
      <c r="G225" s="499"/>
      <c r="H225" s="495"/>
      <c r="I225" s="496"/>
      <c r="J225" s="490"/>
      <c r="K225" s="490"/>
      <c r="L225" s="490"/>
      <c r="M225" s="490"/>
      <c r="N225" s="490"/>
      <c r="O225" s="490"/>
      <c r="P225" s="490"/>
      <c r="Q225" s="490"/>
      <c r="R225" s="487"/>
    </row>
    <row r="226" spans="1:1025" ht="12.6" customHeight="1" x14ac:dyDescent="0.2">
      <c r="A226" s="616">
        <f>A22</f>
        <v>12</v>
      </c>
      <c r="B226" s="670" t="str">
        <f>B22</f>
        <v>Encarregado B - Com CNH categoria C - PSR Londrina</v>
      </c>
      <c r="C226" s="618">
        <f>('POSTOS SMIN e USINA'!$D$48+'POSTOS SMIN e USINA'!$E$48)/(E20*5)</f>
        <v>0</v>
      </c>
      <c r="D226" s="638">
        <f t="shared" si="47"/>
        <v>0</v>
      </c>
      <c r="E226" s="671">
        <f>D226*E225</f>
        <v>0</v>
      </c>
      <c r="F226" s="615">
        <f t="shared" ref="F226:F227" si="50">ROUND(D226+E226,2)</f>
        <v>0</v>
      </c>
      <c r="G226" s="497"/>
      <c r="H226" s="498"/>
      <c r="I226" s="496"/>
      <c r="J226" s="490"/>
      <c r="K226" s="490"/>
      <c r="L226" s="490"/>
      <c r="M226" s="490"/>
      <c r="N226" s="490"/>
      <c r="O226" s="490"/>
      <c r="P226" s="490"/>
      <c r="Q226" s="490"/>
      <c r="R226" s="487"/>
    </row>
    <row r="227" spans="1:1025" ht="12.6" customHeight="1" x14ac:dyDescent="0.2">
      <c r="A227" s="610">
        <f>A23</f>
        <v>13</v>
      </c>
      <c r="B227" s="611" t="str">
        <f>B23</f>
        <v>Oficial Eletricista B - Com CNH categoria C - PSR Londrina</v>
      </c>
      <c r="C227" s="612">
        <f>('POSTOS SMIN e USINA'!$D$49+'POSTOS SMIN e USINA'!$E$49)/(E20*5)</f>
        <v>0</v>
      </c>
      <c r="D227" s="614">
        <f t="shared" ref="D227:D231" si="51">C227*$D$205</f>
        <v>0</v>
      </c>
      <c r="E227" s="614">
        <f>D227*E225</f>
        <v>0</v>
      </c>
      <c r="F227" s="615">
        <f t="shared" si="50"/>
        <v>0</v>
      </c>
      <c r="G227" s="494"/>
      <c r="H227" s="495"/>
      <c r="I227" s="496"/>
      <c r="J227" s="490"/>
      <c r="K227" s="490"/>
      <c r="L227" s="490"/>
      <c r="M227" s="490"/>
      <c r="N227" s="490"/>
      <c r="O227" s="490"/>
      <c r="P227" s="490"/>
      <c r="Q227" s="490"/>
      <c r="R227" s="487"/>
    </row>
    <row r="228" spans="1:1025" ht="12.6" customHeight="1" x14ac:dyDescent="0.2">
      <c r="A228" s="619"/>
      <c r="B228" s="620"/>
      <c r="C228" s="621"/>
      <c r="D228" s="623"/>
      <c r="E228" s="623"/>
      <c r="F228" s="661"/>
      <c r="G228" s="499"/>
      <c r="H228" s="495"/>
      <c r="I228" s="496"/>
      <c r="J228" s="490"/>
      <c r="K228" s="490"/>
      <c r="L228" s="490"/>
      <c r="M228" s="490"/>
      <c r="N228" s="490"/>
      <c r="O228" s="490"/>
      <c r="P228" s="490"/>
      <c r="Q228" s="490"/>
      <c r="R228" s="487"/>
    </row>
    <row r="229" spans="1:1025" ht="12.6" customHeight="1" x14ac:dyDescent="0.2">
      <c r="A229" s="631"/>
      <c r="B229" s="632"/>
      <c r="C229" s="633"/>
      <c r="D229" s="634"/>
      <c r="E229" s="683" t="str">
        <f>CITL!A22</f>
        <v>Município de Paranavaí</v>
      </c>
      <c r="F229" s="679"/>
      <c r="G229" s="499"/>
      <c r="H229" s="495"/>
      <c r="I229" s="496"/>
      <c r="J229" s="490"/>
      <c r="K229" s="490"/>
      <c r="L229" s="490"/>
      <c r="M229" s="490"/>
      <c r="N229" s="490"/>
      <c r="O229" s="490"/>
      <c r="P229" s="490"/>
      <c r="Q229" s="490"/>
      <c r="R229" s="487"/>
    </row>
    <row r="230" spans="1:1025" ht="12.6" customHeight="1" x14ac:dyDescent="0.2">
      <c r="A230" s="625"/>
      <c r="B230" s="1093"/>
      <c r="C230" s="1093"/>
      <c r="D230" s="629"/>
      <c r="E230" s="609">
        <f>CITL!B30</f>
        <v>0</v>
      </c>
      <c r="F230" s="676"/>
      <c r="G230" s="499"/>
      <c r="H230" s="495"/>
      <c r="I230" s="496"/>
      <c r="J230" s="490"/>
      <c r="K230" s="490"/>
      <c r="L230" s="490"/>
      <c r="M230" s="490"/>
      <c r="N230" s="490"/>
      <c r="O230" s="490"/>
      <c r="P230" s="490"/>
      <c r="Q230" s="490"/>
      <c r="R230" s="487"/>
    </row>
    <row r="231" spans="1:1025" ht="12.6" customHeight="1" x14ac:dyDescent="0.2">
      <c r="A231" s="610">
        <f t="shared" ref="A231:B231" si="52">A24</f>
        <v>14</v>
      </c>
      <c r="B231" s="611" t="str">
        <f t="shared" si="52"/>
        <v>Encarregado B - Com CNH categoria C - PSR Usina</v>
      </c>
      <c r="C231" s="612">
        <f>('POSTOS SMIN e USINA'!$D$59+'POSTOS SMIN e USINA'!$E$59)/(E16*5)</f>
        <v>0</v>
      </c>
      <c r="D231" s="614">
        <f t="shared" si="51"/>
        <v>0</v>
      </c>
      <c r="E231" s="667">
        <f>D231*E230</f>
        <v>0</v>
      </c>
      <c r="F231" s="615">
        <f t="shared" ref="F231" si="53">ROUND(D231+E231,2)</f>
        <v>0</v>
      </c>
      <c r="G231" s="497"/>
      <c r="H231" s="498"/>
      <c r="I231" s="496"/>
      <c r="J231" s="490"/>
      <c r="K231" s="490"/>
      <c r="L231" s="490"/>
      <c r="M231" s="490"/>
      <c r="N231" s="490"/>
      <c r="O231" s="490"/>
      <c r="P231" s="490"/>
      <c r="Q231" s="490"/>
      <c r="R231" s="487"/>
    </row>
    <row r="232" spans="1:1025" s="102" customFormat="1" ht="15" customHeight="1" x14ac:dyDescent="0.2">
      <c r="A232" s="111"/>
      <c r="B232" s="111"/>
      <c r="C232" s="111"/>
      <c r="D232" s="111"/>
      <c r="E232" s="111"/>
      <c r="F232" s="112"/>
      <c r="G232" s="500"/>
      <c r="H232" s="500"/>
      <c r="I232" s="500"/>
      <c r="J232" s="491"/>
      <c r="K232" s="491"/>
      <c r="L232" s="491"/>
      <c r="M232" s="491"/>
      <c r="N232" s="491"/>
      <c r="O232" s="491"/>
      <c r="P232" s="491"/>
      <c r="Q232" s="491"/>
      <c r="R232" s="491"/>
      <c r="S232" s="491"/>
      <c r="T232" s="491"/>
      <c r="U232" s="491"/>
      <c r="V232" s="491"/>
      <c r="W232" s="491"/>
      <c r="X232" s="491"/>
    </row>
    <row r="233" spans="1:1025" s="484" customFormat="1" ht="15" customHeight="1" thickBot="1" x14ac:dyDescent="0.25">
      <c r="A233" s="1096" t="s">
        <v>108</v>
      </c>
      <c r="B233" s="1096"/>
      <c r="C233" s="1096"/>
      <c r="D233" s="1096"/>
      <c r="E233" s="1096"/>
      <c r="F233" s="1096"/>
      <c r="G233" s="1096"/>
      <c r="H233" s="1096"/>
      <c r="I233" s="1096"/>
      <c r="J233" s="501"/>
      <c r="K233" s="501"/>
      <c r="L233" s="501"/>
      <c r="M233" s="501"/>
      <c r="N233" s="501"/>
      <c r="O233" s="501"/>
      <c r="P233" s="501"/>
      <c r="Q233" s="501"/>
      <c r="R233" s="486"/>
      <c r="S233" s="483"/>
      <c r="T233" s="483"/>
      <c r="U233" s="483"/>
      <c r="V233" s="483"/>
      <c r="W233" s="483"/>
      <c r="X233" s="483"/>
    </row>
    <row r="234" spans="1:1025" s="484" customFormat="1" ht="15" customHeight="1" thickTop="1" x14ac:dyDescent="0.25">
      <c r="A234" s="101"/>
      <c r="B234" s="101"/>
      <c r="C234" s="101"/>
      <c r="D234" s="101"/>
      <c r="E234" s="101"/>
      <c r="F234" s="101"/>
      <c r="G234" s="101"/>
      <c r="H234" s="101"/>
      <c r="I234" s="101"/>
      <c r="J234" s="501"/>
      <c r="K234" s="501"/>
      <c r="L234" s="501"/>
      <c r="M234" s="501"/>
      <c r="N234" s="501"/>
      <c r="O234" s="501"/>
      <c r="P234" s="501"/>
      <c r="Q234" s="501"/>
      <c r="R234" s="486"/>
      <c r="S234" s="483"/>
      <c r="T234" s="483"/>
      <c r="U234" s="483"/>
      <c r="V234" s="483"/>
      <c r="W234" s="483"/>
      <c r="X234" s="483"/>
    </row>
    <row r="235" spans="1:1025" s="114" customFormat="1" ht="15" customHeight="1" x14ac:dyDescent="0.2">
      <c r="A235" s="113" t="s">
        <v>435</v>
      </c>
      <c r="I235" s="502"/>
      <c r="J235" s="502"/>
      <c r="K235" s="502"/>
      <c r="L235" s="502"/>
      <c r="M235" s="502"/>
      <c r="N235" s="502"/>
      <c r="O235" s="502"/>
      <c r="P235" s="502"/>
      <c r="Q235" s="503"/>
      <c r="R235" s="504"/>
      <c r="S235" s="504"/>
      <c r="T235" s="504"/>
      <c r="U235" s="504"/>
      <c r="V235" s="504"/>
      <c r="W235" s="504"/>
      <c r="X235" s="504"/>
      <c r="Y235" s="504"/>
      <c r="Z235" s="504"/>
      <c r="AA235" s="504"/>
      <c r="AB235" s="504"/>
      <c r="AC235" s="504"/>
      <c r="AD235" s="504"/>
      <c r="AE235" s="504"/>
      <c r="AF235" s="504"/>
      <c r="AG235" s="504"/>
      <c r="AH235" s="504"/>
      <c r="AI235" s="504"/>
      <c r="AJ235" s="504"/>
      <c r="AK235" s="504"/>
      <c r="AL235" s="504"/>
      <c r="AM235" s="504"/>
      <c r="AN235" s="504"/>
      <c r="AO235" s="504"/>
      <c r="AP235" s="504"/>
      <c r="AQ235" s="504"/>
      <c r="AR235" s="504"/>
      <c r="AS235" s="504"/>
      <c r="AT235" s="504"/>
      <c r="AU235" s="504"/>
      <c r="AV235" s="504"/>
      <c r="AW235" s="504"/>
      <c r="AX235" s="504"/>
      <c r="AY235" s="504"/>
      <c r="AZ235" s="504"/>
      <c r="BA235" s="504"/>
      <c r="BB235" s="504"/>
      <c r="BC235" s="504"/>
      <c r="BD235" s="504"/>
      <c r="BE235" s="504"/>
      <c r="BF235" s="504"/>
      <c r="BG235" s="504"/>
      <c r="BH235" s="504"/>
      <c r="BI235" s="504"/>
      <c r="BJ235" s="504"/>
      <c r="BK235" s="504"/>
      <c r="BL235" s="504"/>
      <c r="BM235" s="504"/>
      <c r="BN235" s="504"/>
      <c r="BO235" s="504"/>
      <c r="BP235" s="504"/>
      <c r="BQ235" s="504"/>
      <c r="BR235" s="504"/>
      <c r="BS235" s="504"/>
      <c r="BT235" s="504"/>
      <c r="BU235" s="504"/>
      <c r="BV235" s="504"/>
      <c r="BW235" s="504"/>
      <c r="BX235" s="504"/>
      <c r="BY235" s="504"/>
      <c r="BZ235" s="504"/>
      <c r="CA235" s="504"/>
      <c r="CB235" s="504"/>
      <c r="CC235" s="504"/>
      <c r="CD235" s="504"/>
      <c r="CE235" s="504"/>
      <c r="CF235" s="504"/>
      <c r="CG235" s="504"/>
      <c r="CH235" s="504"/>
      <c r="CI235" s="504"/>
      <c r="CJ235" s="504"/>
      <c r="CK235" s="504"/>
      <c r="CL235" s="504"/>
      <c r="CM235" s="504"/>
      <c r="CN235" s="504"/>
      <c r="CO235" s="504"/>
      <c r="CP235" s="504"/>
      <c r="CQ235" s="504"/>
      <c r="CR235" s="504"/>
      <c r="CS235" s="504"/>
      <c r="CT235" s="504"/>
      <c r="CU235" s="504"/>
      <c r="CV235" s="504"/>
      <c r="CW235" s="504"/>
      <c r="CX235" s="504"/>
      <c r="CY235" s="504"/>
      <c r="CZ235" s="504"/>
      <c r="DA235" s="504"/>
      <c r="DB235" s="504"/>
      <c r="DC235" s="504"/>
      <c r="DD235" s="504"/>
      <c r="DE235" s="504"/>
      <c r="DF235" s="504"/>
      <c r="DG235" s="504"/>
      <c r="DH235" s="504"/>
      <c r="DI235" s="504"/>
      <c r="DJ235" s="504"/>
      <c r="DK235" s="504"/>
      <c r="DL235" s="504"/>
      <c r="DM235" s="504"/>
      <c r="DN235" s="504"/>
      <c r="DO235" s="504"/>
      <c r="DP235" s="504"/>
      <c r="DQ235" s="504"/>
      <c r="DR235" s="504"/>
      <c r="DS235" s="504"/>
      <c r="DT235" s="504"/>
      <c r="DU235" s="504"/>
      <c r="DV235" s="504"/>
      <c r="DW235" s="504"/>
      <c r="DX235" s="504"/>
      <c r="DY235" s="504"/>
      <c r="DZ235" s="504"/>
      <c r="EA235" s="504"/>
      <c r="EB235" s="504"/>
      <c r="EC235" s="504"/>
      <c r="ED235" s="504"/>
      <c r="EE235" s="504"/>
      <c r="EF235" s="504"/>
      <c r="EG235" s="504"/>
      <c r="EH235" s="504"/>
      <c r="EI235" s="504"/>
      <c r="EJ235" s="504"/>
      <c r="EK235" s="504"/>
      <c r="EL235" s="504"/>
      <c r="EM235" s="504"/>
      <c r="EN235" s="504"/>
      <c r="EO235" s="504"/>
      <c r="EP235" s="504"/>
      <c r="EQ235" s="504"/>
      <c r="ER235" s="504"/>
      <c r="ES235" s="504"/>
      <c r="ET235" s="504"/>
      <c r="EU235" s="504"/>
      <c r="EV235" s="504"/>
      <c r="EW235" s="504"/>
      <c r="EX235" s="504"/>
      <c r="EY235" s="504"/>
      <c r="EZ235" s="504"/>
      <c r="FA235" s="504"/>
      <c r="FB235" s="504"/>
      <c r="FC235" s="504"/>
      <c r="FD235" s="504"/>
      <c r="FE235" s="504"/>
      <c r="FF235" s="504"/>
      <c r="FG235" s="504"/>
      <c r="FH235" s="504"/>
      <c r="FI235" s="504"/>
      <c r="FJ235" s="504"/>
      <c r="FK235" s="504"/>
      <c r="FL235" s="504"/>
      <c r="FM235" s="504"/>
      <c r="FN235" s="504"/>
      <c r="FO235" s="504"/>
      <c r="FP235" s="504"/>
      <c r="FQ235" s="504"/>
      <c r="FR235" s="504"/>
      <c r="FS235" s="504"/>
      <c r="FT235" s="504"/>
      <c r="FU235" s="504"/>
      <c r="FV235" s="504"/>
      <c r="FW235" s="504"/>
      <c r="FX235" s="504"/>
      <c r="FY235" s="504"/>
      <c r="FZ235" s="504"/>
      <c r="GA235" s="504"/>
      <c r="GB235" s="504"/>
      <c r="GC235" s="504"/>
      <c r="GD235" s="504"/>
      <c r="GE235" s="504"/>
      <c r="GF235" s="504"/>
      <c r="GG235" s="504"/>
      <c r="GH235" s="504"/>
      <c r="GI235" s="504"/>
      <c r="GJ235" s="504"/>
      <c r="GK235" s="504"/>
      <c r="GL235" s="504"/>
      <c r="GM235" s="504"/>
      <c r="GN235" s="504"/>
      <c r="GO235" s="504"/>
      <c r="GP235" s="504"/>
      <c r="GQ235" s="504"/>
      <c r="GR235" s="504"/>
      <c r="GS235" s="504"/>
      <c r="GT235" s="504"/>
      <c r="GU235" s="504"/>
      <c r="GV235" s="504"/>
      <c r="GW235" s="504"/>
      <c r="GX235" s="504"/>
      <c r="GY235" s="504"/>
      <c r="GZ235" s="504"/>
      <c r="HA235" s="504"/>
      <c r="HB235" s="504"/>
      <c r="HC235" s="504"/>
      <c r="HD235" s="504"/>
      <c r="HE235" s="504"/>
      <c r="HF235" s="504"/>
      <c r="HG235" s="504"/>
      <c r="HH235" s="504"/>
      <c r="HI235" s="504"/>
      <c r="HJ235" s="504"/>
      <c r="HK235" s="504"/>
      <c r="HL235" s="504"/>
      <c r="HM235" s="504"/>
      <c r="HN235" s="504"/>
      <c r="HO235" s="504"/>
      <c r="HP235" s="504"/>
      <c r="HQ235" s="504"/>
      <c r="HR235" s="504"/>
      <c r="HS235" s="504"/>
      <c r="HT235" s="504"/>
      <c r="HU235" s="504"/>
      <c r="HV235" s="504"/>
      <c r="HW235" s="504"/>
      <c r="HX235" s="504"/>
      <c r="HY235" s="504"/>
      <c r="HZ235" s="504"/>
      <c r="IA235" s="504"/>
      <c r="IB235" s="504"/>
      <c r="IC235" s="504"/>
      <c r="ID235" s="504"/>
      <c r="IE235" s="504"/>
      <c r="IF235" s="504"/>
      <c r="IG235" s="504"/>
      <c r="IH235" s="504"/>
      <c r="II235" s="504"/>
      <c r="IJ235" s="504"/>
      <c r="IK235" s="504"/>
      <c r="IL235" s="504"/>
      <c r="IM235" s="504"/>
      <c r="IN235" s="504"/>
      <c r="IO235" s="504"/>
      <c r="IP235" s="504"/>
      <c r="IQ235" s="504"/>
      <c r="IR235" s="504"/>
      <c r="IS235" s="504"/>
      <c r="IT235" s="504"/>
      <c r="IU235" s="504"/>
      <c r="IV235" s="504"/>
      <c r="IW235" s="504"/>
      <c r="IX235" s="504"/>
      <c r="IY235" s="504"/>
      <c r="IZ235" s="504"/>
      <c r="JA235" s="504"/>
      <c r="JB235" s="504"/>
      <c r="JC235" s="504"/>
      <c r="JD235" s="504"/>
      <c r="JE235" s="504"/>
      <c r="JF235" s="504"/>
      <c r="JG235" s="504"/>
      <c r="JH235" s="504"/>
      <c r="JI235" s="504"/>
      <c r="JJ235" s="504"/>
      <c r="JK235" s="504"/>
      <c r="JL235" s="504"/>
      <c r="JM235" s="504"/>
      <c r="JN235" s="504"/>
      <c r="JO235" s="504"/>
      <c r="JP235" s="504"/>
      <c r="JQ235" s="504"/>
      <c r="JR235" s="504"/>
      <c r="JS235" s="504"/>
      <c r="JT235" s="504"/>
      <c r="JU235" s="504"/>
      <c r="JV235" s="504"/>
      <c r="JW235" s="504"/>
      <c r="JX235" s="504"/>
      <c r="JY235" s="504"/>
      <c r="JZ235" s="504"/>
      <c r="KA235" s="504"/>
      <c r="KB235" s="504"/>
      <c r="KC235" s="504"/>
      <c r="KD235" s="504"/>
      <c r="KE235" s="504"/>
      <c r="KF235" s="504"/>
      <c r="KG235" s="504"/>
      <c r="KH235" s="504"/>
      <c r="KI235" s="504"/>
      <c r="KJ235" s="504"/>
      <c r="KK235" s="504"/>
      <c r="KL235" s="504"/>
      <c r="KM235" s="504"/>
      <c r="KN235" s="504"/>
      <c r="KO235" s="504"/>
      <c r="KP235" s="504"/>
      <c r="KQ235" s="504"/>
      <c r="KR235" s="504"/>
      <c r="KS235" s="504"/>
      <c r="KT235" s="504"/>
      <c r="KU235" s="504"/>
      <c r="KV235" s="504"/>
      <c r="KW235" s="504"/>
      <c r="KX235" s="504"/>
      <c r="KY235" s="504"/>
      <c r="KZ235" s="504"/>
      <c r="LA235" s="504"/>
      <c r="LB235" s="504"/>
      <c r="LC235" s="504"/>
      <c r="LD235" s="504"/>
      <c r="LE235" s="504"/>
      <c r="LF235" s="504"/>
      <c r="LG235" s="504"/>
      <c r="LH235" s="504"/>
      <c r="LI235" s="504"/>
      <c r="LJ235" s="504"/>
      <c r="LK235" s="504"/>
      <c r="LL235" s="504"/>
      <c r="LM235" s="504"/>
      <c r="LN235" s="504"/>
      <c r="LO235" s="504"/>
      <c r="LP235" s="504"/>
      <c r="LQ235" s="504"/>
      <c r="LR235" s="504"/>
      <c r="LS235" s="504"/>
      <c r="LT235" s="504"/>
      <c r="LU235" s="504"/>
      <c r="LV235" s="504"/>
      <c r="LW235" s="504"/>
      <c r="LX235" s="504"/>
      <c r="LY235" s="504"/>
      <c r="LZ235" s="504"/>
      <c r="MA235" s="504"/>
      <c r="MB235" s="504"/>
      <c r="MC235" s="504"/>
      <c r="MD235" s="504"/>
      <c r="ME235" s="504"/>
      <c r="MF235" s="504"/>
      <c r="MG235" s="504"/>
      <c r="MH235" s="504"/>
      <c r="MI235" s="504"/>
      <c r="MJ235" s="504"/>
      <c r="MK235" s="504"/>
      <c r="ML235" s="504"/>
      <c r="MM235" s="504"/>
      <c r="MN235" s="504"/>
      <c r="MO235" s="504"/>
      <c r="MP235" s="504"/>
      <c r="MQ235" s="504"/>
      <c r="MR235" s="504"/>
      <c r="MS235" s="504"/>
      <c r="MT235" s="504"/>
      <c r="MU235" s="504"/>
      <c r="MV235" s="504"/>
      <c r="MW235" s="504"/>
      <c r="MX235" s="504"/>
      <c r="MY235" s="504"/>
      <c r="MZ235" s="504"/>
      <c r="NA235" s="504"/>
      <c r="NB235" s="504"/>
      <c r="NC235" s="504"/>
      <c r="ND235" s="504"/>
      <c r="NE235" s="504"/>
      <c r="NF235" s="504"/>
      <c r="NG235" s="504"/>
      <c r="NH235" s="504"/>
      <c r="NI235" s="504"/>
      <c r="NJ235" s="504"/>
      <c r="NK235" s="504"/>
      <c r="NL235" s="504"/>
      <c r="NM235" s="504"/>
      <c r="NN235" s="504"/>
      <c r="NO235" s="504"/>
      <c r="NP235" s="504"/>
      <c r="NQ235" s="504"/>
      <c r="NR235" s="504"/>
      <c r="NS235" s="504"/>
      <c r="NT235" s="504"/>
      <c r="NU235" s="504"/>
      <c r="NV235" s="504"/>
      <c r="NW235" s="504"/>
      <c r="NX235" s="504"/>
      <c r="NY235" s="504"/>
      <c r="NZ235" s="504"/>
      <c r="OA235" s="504"/>
      <c r="OB235" s="504"/>
      <c r="OC235" s="504"/>
      <c r="OD235" s="504"/>
      <c r="OE235" s="504"/>
      <c r="OF235" s="504"/>
      <c r="OG235" s="504"/>
      <c r="OH235" s="504"/>
      <c r="OI235" s="504"/>
      <c r="OJ235" s="504"/>
      <c r="OK235" s="504"/>
      <c r="OL235" s="504"/>
      <c r="OM235" s="504"/>
      <c r="ON235" s="504"/>
      <c r="OO235" s="504"/>
      <c r="OP235" s="504"/>
      <c r="OQ235" s="504"/>
      <c r="OR235" s="504"/>
      <c r="OS235" s="504"/>
      <c r="OT235" s="504"/>
      <c r="OU235" s="504"/>
      <c r="OV235" s="504"/>
      <c r="OW235" s="504"/>
      <c r="OX235" s="504"/>
      <c r="OY235" s="504"/>
      <c r="OZ235" s="504"/>
      <c r="PA235" s="504"/>
      <c r="PB235" s="504"/>
      <c r="PC235" s="504"/>
      <c r="PD235" s="504"/>
      <c r="PE235" s="504"/>
      <c r="PF235" s="504"/>
      <c r="PG235" s="504"/>
      <c r="PH235" s="504"/>
      <c r="PI235" s="504"/>
      <c r="PJ235" s="504"/>
      <c r="PK235" s="504"/>
      <c r="PL235" s="504"/>
      <c r="PM235" s="504"/>
      <c r="PN235" s="504"/>
      <c r="PO235" s="504"/>
      <c r="PP235" s="504"/>
      <c r="PQ235" s="504"/>
      <c r="PR235" s="504"/>
      <c r="PS235" s="504"/>
      <c r="PT235" s="504"/>
      <c r="PU235" s="504"/>
      <c r="PV235" s="504"/>
      <c r="PW235" s="504"/>
      <c r="PX235" s="504"/>
      <c r="PY235" s="504"/>
      <c r="PZ235" s="504"/>
      <c r="QA235" s="504"/>
      <c r="QB235" s="504"/>
      <c r="QC235" s="504"/>
      <c r="QD235" s="504"/>
      <c r="QE235" s="504"/>
      <c r="QF235" s="504"/>
      <c r="QG235" s="504"/>
      <c r="QH235" s="504"/>
      <c r="QI235" s="504"/>
      <c r="QJ235" s="504"/>
      <c r="QK235" s="504"/>
      <c r="QL235" s="504"/>
      <c r="QM235" s="504"/>
      <c r="QN235" s="504"/>
      <c r="QO235" s="504"/>
      <c r="QP235" s="504"/>
      <c r="QQ235" s="504"/>
      <c r="QR235" s="504"/>
      <c r="QS235" s="504"/>
      <c r="QT235" s="504"/>
      <c r="QU235" s="504"/>
      <c r="QV235" s="504"/>
      <c r="QW235" s="504"/>
      <c r="QX235" s="504"/>
      <c r="QY235" s="504"/>
      <c r="QZ235" s="504"/>
      <c r="RA235" s="504"/>
      <c r="RB235" s="504"/>
      <c r="RC235" s="504"/>
      <c r="RD235" s="504"/>
      <c r="RE235" s="504"/>
      <c r="RF235" s="504"/>
      <c r="RG235" s="504"/>
      <c r="RH235" s="504"/>
      <c r="RI235" s="504"/>
      <c r="RJ235" s="504"/>
      <c r="RK235" s="504"/>
      <c r="RL235" s="504"/>
      <c r="RM235" s="504"/>
      <c r="RN235" s="504"/>
      <c r="RO235" s="504"/>
      <c r="RP235" s="504"/>
      <c r="RQ235" s="504"/>
      <c r="RR235" s="504"/>
      <c r="RS235" s="504"/>
      <c r="RT235" s="504"/>
      <c r="RU235" s="504"/>
      <c r="RV235" s="504"/>
      <c r="RW235" s="504"/>
      <c r="RX235" s="504"/>
      <c r="RY235" s="504"/>
      <c r="RZ235" s="504"/>
      <c r="SA235" s="504"/>
      <c r="SB235" s="504"/>
      <c r="SC235" s="504"/>
      <c r="SD235" s="504"/>
      <c r="SE235" s="504"/>
      <c r="SF235" s="504"/>
      <c r="SG235" s="504"/>
      <c r="SH235" s="504"/>
      <c r="SI235" s="504"/>
      <c r="SJ235" s="504"/>
      <c r="SK235" s="504"/>
      <c r="SL235" s="504"/>
      <c r="SM235" s="504"/>
      <c r="SN235" s="504"/>
      <c r="SO235" s="504"/>
      <c r="SP235" s="504"/>
      <c r="SQ235" s="504"/>
      <c r="SR235" s="504"/>
      <c r="SS235" s="504"/>
      <c r="ST235" s="504"/>
      <c r="SU235" s="504"/>
      <c r="SV235" s="504"/>
      <c r="SW235" s="504"/>
      <c r="SX235" s="504"/>
      <c r="SY235" s="504"/>
      <c r="SZ235" s="504"/>
      <c r="TA235" s="504"/>
      <c r="TB235" s="504"/>
      <c r="TC235" s="504"/>
      <c r="TD235" s="504"/>
      <c r="TE235" s="504"/>
      <c r="TF235" s="504"/>
      <c r="TG235" s="504"/>
      <c r="TH235" s="504"/>
      <c r="TI235" s="504"/>
      <c r="TJ235" s="504"/>
      <c r="TK235" s="504"/>
      <c r="TL235" s="504"/>
      <c r="TM235" s="504"/>
      <c r="TN235" s="504"/>
      <c r="TO235" s="504"/>
      <c r="TP235" s="504"/>
      <c r="TQ235" s="504"/>
      <c r="TR235" s="504"/>
      <c r="TS235" s="504"/>
      <c r="TT235" s="504"/>
      <c r="TU235" s="504"/>
      <c r="TV235" s="504"/>
      <c r="TW235" s="504"/>
      <c r="TX235" s="504"/>
      <c r="TY235" s="504"/>
      <c r="TZ235" s="504"/>
      <c r="UA235" s="504"/>
      <c r="UB235" s="504"/>
      <c r="UC235" s="504"/>
      <c r="UD235" s="504"/>
      <c r="UE235" s="504"/>
      <c r="UF235" s="504"/>
      <c r="UG235" s="504"/>
      <c r="UH235" s="504"/>
      <c r="UI235" s="504"/>
      <c r="UJ235" s="504"/>
      <c r="UK235" s="504"/>
      <c r="UL235" s="504"/>
      <c r="UM235" s="504"/>
      <c r="UN235" s="504"/>
      <c r="UO235" s="504"/>
      <c r="UP235" s="504"/>
      <c r="UQ235" s="504"/>
      <c r="UR235" s="504"/>
      <c r="US235" s="504"/>
      <c r="UT235" s="504"/>
      <c r="UU235" s="504"/>
      <c r="UV235" s="504"/>
      <c r="UW235" s="504"/>
      <c r="UX235" s="504"/>
      <c r="UY235" s="504"/>
      <c r="UZ235" s="504"/>
      <c r="VA235" s="504"/>
      <c r="VB235" s="504"/>
      <c r="VC235" s="504"/>
      <c r="VD235" s="504"/>
      <c r="VE235" s="504"/>
      <c r="VF235" s="504"/>
      <c r="VG235" s="504"/>
      <c r="VH235" s="504"/>
      <c r="VI235" s="504"/>
      <c r="VJ235" s="504"/>
      <c r="VK235" s="504"/>
      <c r="VL235" s="504"/>
      <c r="VM235" s="504"/>
      <c r="VN235" s="504"/>
      <c r="VO235" s="504"/>
      <c r="VP235" s="504"/>
      <c r="VQ235" s="504"/>
      <c r="VR235" s="504"/>
      <c r="VS235" s="504"/>
      <c r="VT235" s="504"/>
      <c r="VU235" s="504"/>
      <c r="VV235" s="504"/>
      <c r="VW235" s="504"/>
      <c r="VX235" s="504"/>
      <c r="VY235" s="504"/>
      <c r="VZ235" s="504"/>
      <c r="WA235" s="504"/>
      <c r="WB235" s="504"/>
      <c r="WC235" s="504"/>
      <c r="WD235" s="504"/>
      <c r="WE235" s="504"/>
      <c r="WF235" s="504"/>
      <c r="WG235" s="504"/>
      <c r="WH235" s="504"/>
      <c r="WI235" s="504"/>
      <c r="WJ235" s="504"/>
      <c r="WK235" s="504"/>
      <c r="WL235" s="504"/>
      <c r="WM235" s="504"/>
      <c r="WN235" s="504"/>
      <c r="WO235" s="504"/>
      <c r="WP235" s="504"/>
      <c r="WQ235" s="504"/>
      <c r="WR235" s="504"/>
      <c r="WS235" s="504"/>
      <c r="WT235" s="504"/>
      <c r="WU235" s="504"/>
      <c r="WV235" s="504"/>
      <c r="WW235" s="504"/>
      <c r="WX235" s="504"/>
      <c r="WY235" s="504"/>
      <c r="WZ235" s="504"/>
      <c r="XA235" s="504"/>
      <c r="XB235" s="504"/>
      <c r="XC235" s="504"/>
      <c r="XD235" s="504"/>
      <c r="XE235" s="504"/>
      <c r="XF235" s="504"/>
      <c r="XG235" s="504"/>
      <c r="XH235" s="504"/>
      <c r="XI235" s="504"/>
      <c r="XJ235" s="504"/>
      <c r="XK235" s="504"/>
      <c r="XL235" s="504"/>
      <c r="XM235" s="504"/>
      <c r="XN235" s="504"/>
      <c r="XO235" s="504"/>
      <c r="XP235" s="504"/>
      <c r="XQ235" s="504"/>
      <c r="XR235" s="504"/>
      <c r="XS235" s="504"/>
      <c r="XT235" s="504"/>
      <c r="XU235" s="504"/>
      <c r="XV235" s="504"/>
      <c r="XW235" s="504"/>
      <c r="XX235" s="504"/>
      <c r="XY235" s="504"/>
      <c r="XZ235" s="504"/>
      <c r="YA235" s="504"/>
      <c r="YB235" s="504"/>
      <c r="YC235" s="504"/>
      <c r="YD235" s="504"/>
      <c r="YE235" s="504"/>
      <c r="YF235" s="504"/>
      <c r="YG235" s="504"/>
      <c r="YH235" s="504"/>
      <c r="YI235" s="504"/>
      <c r="YJ235" s="504"/>
      <c r="YK235" s="504"/>
      <c r="YL235" s="504"/>
      <c r="YM235" s="504"/>
      <c r="YN235" s="504"/>
      <c r="YO235" s="504"/>
      <c r="YP235" s="504"/>
      <c r="YQ235" s="504"/>
      <c r="YR235" s="504"/>
      <c r="YS235" s="504"/>
      <c r="YT235" s="504"/>
      <c r="YU235" s="504"/>
      <c r="YV235" s="504"/>
      <c r="YW235" s="504"/>
      <c r="YX235" s="504"/>
      <c r="YY235" s="504"/>
      <c r="YZ235" s="504"/>
      <c r="ZA235" s="504"/>
      <c r="ZB235" s="504"/>
      <c r="ZC235" s="504"/>
      <c r="ZD235" s="504"/>
      <c r="ZE235" s="504"/>
      <c r="ZF235" s="504"/>
      <c r="ZG235" s="504"/>
      <c r="ZH235" s="504"/>
      <c r="ZI235" s="504"/>
      <c r="ZJ235" s="504"/>
      <c r="ZK235" s="504"/>
      <c r="ZL235" s="504"/>
      <c r="ZM235" s="504"/>
      <c r="ZN235" s="504"/>
      <c r="ZO235" s="504"/>
      <c r="ZP235" s="504"/>
      <c r="ZQ235" s="504"/>
      <c r="ZR235" s="504"/>
      <c r="ZS235" s="504"/>
      <c r="ZT235" s="504"/>
      <c r="ZU235" s="504"/>
      <c r="ZV235" s="504"/>
      <c r="ZW235" s="504"/>
      <c r="ZX235" s="504"/>
      <c r="ZY235" s="504"/>
      <c r="ZZ235" s="504"/>
      <c r="AAA235" s="504"/>
      <c r="AAB235" s="504"/>
      <c r="AAC235" s="504"/>
      <c r="AAD235" s="504"/>
      <c r="AAE235" s="504"/>
      <c r="AAF235" s="504"/>
      <c r="AAG235" s="504"/>
      <c r="AAH235" s="504"/>
      <c r="AAI235" s="504"/>
      <c r="AAJ235" s="504"/>
      <c r="AAK235" s="504"/>
      <c r="AAL235" s="504"/>
      <c r="AAM235" s="504"/>
      <c r="AAN235" s="504"/>
      <c r="AAO235" s="504"/>
      <c r="AAP235" s="504"/>
      <c r="AAQ235" s="504"/>
      <c r="AAR235" s="504"/>
      <c r="AAS235" s="504"/>
      <c r="AAT235" s="504"/>
      <c r="AAU235" s="504"/>
      <c r="AAV235" s="504"/>
      <c r="AAW235" s="504"/>
      <c r="AAX235" s="504"/>
      <c r="AAY235" s="504"/>
      <c r="AAZ235" s="504"/>
      <c r="ABA235" s="504"/>
      <c r="ABB235" s="504"/>
      <c r="ABC235" s="504"/>
      <c r="ABD235" s="504"/>
      <c r="ABE235" s="504"/>
      <c r="ABF235" s="504"/>
      <c r="ABG235" s="504"/>
      <c r="ABH235" s="504"/>
      <c r="ABI235" s="504"/>
      <c r="ABJ235" s="504"/>
      <c r="ABK235" s="504"/>
      <c r="ABL235" s="504"/>
      <c r="ABM235" s="504"/>
      <c r="ABN235" s="504"/>
      <c r="ABO235" s="504"/>
      <c r="ABP235" s="504"/>
      <c r="ABQ235" s="504"/>
      <c r="ABR235" s="504"/>
      <c r="ABS235" s="504"/>
      <c r="ABT235" s="504"/>
      <c r="ABU235" s="504"/>
      <c r="ABV235" s="504"/>
      <c r="ABW235" s="504"/>
      <c r="ABX235" s="504"/>
      <c r="ABY235" s="504"/>
      <c r="ABZ235" s="504"/>
      <c r="ACA235" s="504"/>
      <c r="ACB235" s="504"/>
      <c r="ACC235" s="504"/>
      <c r="ACD235" s="504"/>
      <c r="ACE235" s="504"/>
      <c r="ACF235" s="504"/>
      <c r="ACG235" s="504"/>
      <c r="ACH235" s="504"/>
      <c r="ACI235" s="504"/>
      <c r="ACJ235" s="504"/>
      <c r="ACK235" s="504"/>
      <c r="ACL235" s="504"/>
      <c r="ACM235" s="504"/>
      <c r="ACN235" s="504"/>
      <c r="ACO235" s="504"/>
      <c r="ACP235" s="504"/>
      <c r="ACQ235" s="504"/>
      <c r="ACR235" s="504"/>
      <c r="ACS235" s="504"/>
      <c r="ACT235" s="504"/>
      <c r="ACU235" s="504"/>
      <c r="ACV235" s="504"/>
      <c r="ACW235" s="504"/>
      <c r="ACX235" s="504"/>
      <c r="ACY235" s="504"/>
      <c r="ACZ235" s="504"/>
      <c r="ADA235" s="504"/>
      <c r="ADB235" s="504"/>
      <c r="ADC235" s="504"/>
      <c r="ADD235" s="504"/>
      <c r="ADE235" s="504"/>
      <c r="ADF235" s="504"/>
      <c r="ADG235" s="504"/>
      <c r="ADH235" s="504"/>
      <c r="ADI235" s="504"/>
      <c r="ADJ235" s="504"/>
      <c r="ADK235" s="504"/>
      <c r="ADL235" s="504"/>
      <c r="ADM235" s="504"/>
      <c r="ADN235" s="504"/>
      <c r="ADO235" s="504"/>
      <c r="ADP235" s="504"/>
      <c r="ADQ235" s="504"/>
      <c r="ADR235" s="504"/>
      <c r="ADS235" s="504"/>
      <c r="ADT235" s="504"/>
      <c r="ADU235" s="504"/>
      <c r="ADV235" s="504"/>
      <c r="ADW235" s="504"/>
      <c r="ADX235" s="504"/>
      <c r="ADY235" s="504"/>
      <c r="ADZ235" s="504"/>
      <c r="AEA235" s="504"/>
      <c r="AEB235" s="504"/>
      <c r="AEC235" s="504"/>
      <c r="AED235" s="504"/>
      <c r="AEE235" s="504"/>
      <c r="AEF235" s="504"/>
      <c r="AEG235" s="504"/>
      <c r="AEH235" s="504"/>
      <c r="AEI235" s="504"/>
      <c r="AEJ235" s="504"/>
      <c r="AEK235" s="504"/>
      <c r="AEL235" s="504"/>
      <c r="AEM235" s="504"/>
      <c r="AEN235" s="504"/>
      <c r="AEO235" s="504"/>
      <c r="AEP235" s="504"/>
      <c r="AEQ235" s="504"/>
      <c r="AER235" s="504"/>
      <c r="AES235" s="504"/>
      <c r="AET235" s="504"/>
      <c r="AEU235" s="504"/>
      <c r="AEV235" s="504"/>
      <c r="AEW235" s="504"/>
      <c r="AEX235" s="504"/>
      <c r="AEY235" s="504"/>
      <c r="AEZ235" s="504"/>
      <c r="AFA235" s="504"/>
      <c r="AFB235" s="504"/>
      <c r="AFC235" s="504"/>
      <c r="AFD235" s="504"/>
      <c r="AFE235" s="504"/>
      <c r="AFF235" s="504"/>
      <c r="AFG235" s="504"/>
      <c r="AFH235" s="504"/>
      <c r="AFI235" s="504"/>
      <c r="AFJ235" s="504"/>
      <c r="AFK235" s="504"/>
      <c r="AFL235" s="504"/>
      <c r="AFM235" s="504"/>
      <c r="AFN235" s="504"/>
      <c r="AFO235" s="504"/>
      <c r="AFP235" s="504"/>
      <c r="AFQ235" s="504"/>
      <c r="AFR235" s="504"/>
      <c r="AFS235" s="504"/>
      <c r="AFT235" s="504"/>
      <c r="AFU235" s="504"/>
      <c r="AFV235" s="504"/>
      <c r="AFW235" s="504"/>
      <c r="AFX235" s="504"/>
      <c r="AFY235" s="504"/>
      <c r="AFZ235" s="504"/>
      <c r="AGA235" s="504"/>
      <c r="AGB235" s="504"/>
      <c r="AGC235" s="504"/>
      <c r="AGD235" s="504"/>
      <c r="AGE235" s="504"/>
      <c r="AGF235" s="504"/>
      <c r="AGG235" s="504"/>
      <c r="AGH235" s="504"/>
      <c r="AGI235" s="504"/>
      <c r="AGJ235" s="504"/>
      <c r="AGK235" s="504"/>
      <c r="AGL235" s="504"/>
      <c r="AGM235" s="504"/>
      <c r="AGN235" s="504"/>
      <c r="AGO235" s="504"/>
      <c r="AGP235" s="504"/>
      <c r="AGQ235" s="504"/>
      <c r="AGR235" s="504"/>
      <c r="AGS235" s="504"/>
      <c r="AGT235" s="504"/>
      <c r="AGU235" s="504"/>
      <c r="AGV235" s="504"/>
      <c r="AGW235" s="504"/>
      <c r="AGX235" s="504"/>
      <c r="AGY235" s="504"/>
      <c r="AGZ235" s="504"/>
      <c r="AHA235" s="504"/>
      <c r="AHB235" s="504"/>
      <c r="AHC235" s="504"/>
      <c r="AHD235" s="504"/>
      <c r="AHE235" s="504"/>
      <c r="AHF235" s="504"/>
      <c r="AHG235" s="504"/>
      <c r="AHH235" s="504"/>
      <c r="AHI235" s="504"/>
      <c r="AHJ235" s="504"/>
      <c r="AHK235" s="504"/>
      <c r="AHL235" s="504"/>
      <c r="AHM235" s="504"/>
      <c r="AHN235" s="504"/>
      <c r="AHO235" s="504"/>
      <c r="AHP235" s="504"/>
      <c r="AHQ235" s="504"/>
      <c r="AHR235" s="504"/>
      <c r="AHS235" s="504"/>
      <c r="AHT235" s="504"/>
      <c r="AHU235" s="504"/>
      <c r="AHV235" s="504"/>
      <c r="AHW235" s="504"/>
      <c r="AHX235" s="504"/>
      <c r="AHY235" s="504"/>
      <c r="AHZ235" s="504"/>
      <c r="AIA235" s="504"/>
      <c r="AIB235" s="504"/>
      <c r="AIC235" s="504"/>
      <c r="AID235" s="504"/>
      <c r="AIE235" s="504"/>
      <c r="AIF235" s="504"/>
      <c r="AIG235" s="504"/>
      <c r="AIH235" s="504"/>
      <c r="AII235" s="504"/>
      <c r="AIJ235" s="504"/>
      <c r="AIK235" s="504"/>
      <c r="AIL235" s="504"/>
      <c r="AIM235" s="504"/>
      <c r="AIN235" s="504"/>
      <c r="AIO235" s="504"/>
      <c r="AIP235" s="504"/>
      <c r="AIQ235" s="504"/>
      <c r="AIR235" s="504"/>
      <c r="AIS235" s="504"/>
      <c r="AIT235" s="504"/>
      <c r="AIU235" s="504"/>
      <c r="AIV235" s="504"/>
      <c r="AIW235" s="504"/>
      <c r="AIX235" s="504"/>
      <c r="AIY235" s="504"/>
      <c r="AIZ235" s="504"/>
      <c r="AJA235" s="504"/>
      <c r="AJB235" s="504"/>
      <c r="AJC235" s="504"/>
      <c r="AJD235" s="504"/>
      <c r="AJE235" s="504"/>
      <c r="AJF235" s="504"/>
      <c r="AJG235" s="504"/>
      <c r="AJH235" s="504"/>
      <c r="AJI235" s="504"/>
      <c r="AJJ235" s="504"/>
      <c r="AJK235" s="504"/>
      <c r="AJL235" s="504"/>
      <c r="AJM235" s="504"/>
      <c r="AJN235" s="504"/>
      <c r="AJO235" s="504"/>
      <c r="AJP235" s="504"/>
      <c r="AJQ235" s="504"/>
      <c r="AJR235" s="504"/>
      <c r="AJS235" s="504"/>
      <c r="AJT235" s="504"/>
      <c r="AJU235" s="504"/>
      <c r="AJV235" s="504"/>
      <c r="AJW235" s="504"/>
      <c r="AJX235" s="504"/>
      <c r="AJY235" s="504"/>
      <c r="AJZ235" s="504"/>
      <c r="AKA235" s="504"/>
      <c r="AKB235" s="504"/>
      <c r="AKC235" s="504"/>
      <c r="AKD235" s="504"/>
      <c r="AKE235" s="504"/>
      <c r="AKF235" s="504"/>
      <c r="AKG235" s="504"/>
      <c r="AKH235" s="504"/>
      <c r="AKI235" s="504"/>
      <c r="AKJ235" s="504"/>
      <c r="AKK235" s="504"/>
      <c r="AKL235" s="504"/>
      <c r="AKM235" s="504"/>
      <c r="AKN235" s="504"/>
      <c r="AKO235" s="504"/>
      <c r="AKP235" s="504"/>
      <c r="AKQ235" s="504"/>
      <c r="AKR235" s="504"/>
      <c r="AKS235" s="504"/>
      <c r="AKT235" s="504"/>
      <c r="AKU235" s="504"/>
      <c r="AKV235" s="504"/>
      <c r="AKW235" s="504"/>
      <c r="AKX235" s="504"/>
      <c r="AKY235" s="504"/>
      <c r="AKZ235" s="504"/>
      <c r="ALA235" s="504"/>
      <c r="ALB235" s="504"/>
      <c r="ALC235" s="504"/>
      <c r="ALD235" s="504"/>
      <c r="ALE235" s="504"/>
      <c r="ALF235" s="504"/>
      <c r="ALG235" s="504"/>
      <c r="ALH235" s="504"/>
      <c r="ALI235" s="504"/>
      <c r="ALJ235" s="504"/>
      <c r="ALK235" s="504"/>
      <c r="ALL235" s="504"/>
      <c r="ALM235" s="504"/>
      <c r="ALN235" s="504"/>
      <c r="ALO235" s="504"/>
      <c r="ALP235" s="504"/>
      <c r="ALQ235" s="504"/>
      <c r="ALR235" s="504"/>
      <c r="ALS235" s="504"/>
      <c r="ALT235" s="504"/>
      <c r="ALU235" s="504"/>
      <c r="ALV235" s="504"/>
      <c r="ALW235" s="504"/>
      <c r="ALX235" s="504"/>
      <c r="ALY235" s="504"/>
      <c r="ALZ235" s="504"/>
      <c r="AMA235" s="504"/>
      <c r="AMB235" s="504"/>
      <c r="AMC235" s="504"/>
      <c r="AMD235" s="504"/>
      <c r="AME235" s="504"/>
      <c r="AMF235" s="504"/>
      <c r="AMG235" s="504"/>
      <c r="AMH235" s="504"/>
      <c r="AMI235" s="504"/>
      <c r="AMJ235" s="504"/>
    </row>
    <row r="236" spans="1:1025" s="113" customFormat="1" ht="15" customHeight="1" x14ac:dyDescent="0.2">
      <c r="A236" s="505" t="s">
        <v>132</v>
      </c>
      <c r="I236" s="506"/>
      <c r="J236" s="506"/>
      <c r="K236" s="506"/>
      <c r="L236" s="506"/>
      <c r="M236" s="506"/>
      <c r="N236" s="506"/>
      <c r="O236" s="506"/>
      <c r="P236" s="506"/>
      <c r="Q236" s="507"/>
    </row>
    <row r="237" spans="1:1025" s="510" customFormat="1" ht="30" customHeight="1" x14ac:dyDescent="0.2">
      <c r="A237" s="1098" t="s">
        <v>133</v>
      </c>
      <c r="B237" s="1098"/>
      <c r="C237" s="1098"/>
      <c r="D237" s="1098"/>
      <c r="E237" s="1098"/>
      <c r="F237" s="1098"/>
      <c r="G237" s="1098"/>
      <c r="H237" s="1098"/>
      <c r="I237" s="1098"/>
      <c r="J237" s="508"/>
      <c r="K237" s="508"/>
      <c r="L237" s="508"/>
      <c r="M237" s="508"/>
      <c r="N237" s="508"/>
      <c r="O237" s="508"/>
      <c r="P237" s="508"/>
      <c r="Q237" s="509"/>
    </row>
    <row r="238" spans="1:1025" ht="15" customHeight="1" x14ac:dyDescent="0.2">
      <c r="A238" s="102"/>
      <c r="B238" s="1"/>
      <c r="C238" s="1"/>
      <c r="D238" s="1"/>
      <c r="E238" s="1"/>
      <c r="F238" s="1"/>
      <c r="G238" s="1"/>
      <c r="H238" s="1"/>
      <c r="I238" s="502"/>
      <c r="J238" s="502"/>
      <c r="K238" s="502"/>
      <c r="L238" s="502"/>
      <c r="M238" s="502"/>
      <c r="N238" s="502"/>
      <c r="O238" s="502"/>
      <c r="P238" s="502"/>
      <c r="Q238" s="503"/>
      <c r="AMK238" s="1"/>
    </row>
    <row r="239" spans="1:1025" ht="15" customHeight="1" x14ac:dyDescent="0.2">
      <c r="A239" s="1097" t="s">
        <v>434</v>
      </c>
      <c r="B239" s="1097"/>
      <c r="C239" s="1097"/>
      <c r="D239" s="1097"/>
      <c r="E239" s="103"/>
      <c r="F239" s="103"/>
      <c r="G239" s="103"/>
      <c r="H239" s="103"/>
      <c r="I239" s="502"/>
      <c r="J239" s="502"/>
      <c r="K239" s="502"/>
      <c r="L239" s="502"/>
      <c r="M239" s="502"/>
      <c r="N239" s="502"/>
      <c r="O239" s="502"/>
      <c r="P239" s="502"/>
      <c r="Q239" s="503"/>
      <c r="AMK239" s="1"/>
    </row>
    <row r="240" spans="1:1025" s="484" customFormat="1" ht="15" customHeight="1" x14ac:dyDescent="0.2">
      <c r="A240" s="1094" t="s">
        <v>408</v>
      </c>
      <c r="B240" s="1094"/>
      <c r="C240" s="1095"/>
      <c r="D240" s="221">
        <f>'ENCARGOS SOCIAIS'!$F$23</f>
        <v>0</v>
      </c>
      <c r="E240" s="104" t="s">
        <v>407</v>
      </c>
      <c r="G240" s="691" t="s">
        <v>409</v>
      </c>
      <c r="H240" s="521">
        <f>'ENC SOCIAIS PERIODO ELEITORAL'!F23</f>
        <v>0</v>
      </c>
      <c r="I240" s="484" t="s">
        <v>407</v>
      </c>
      <c r="J240" s="511"/>
      <c r="K240" s="501"/>
      <c r="L240" s="501"/>
      <c r="M240" s="501"/>
      <c r="N240" s="501"/>
      <c r="O240" s="501"/>
      <c r="P240" s="501"/>
      <c r="Q240" s="501"/>
      <c r="R240" s="501"/>
      <c r="S240" s="501"/>
      <c r="T240" s="483"/>
      <c r="U240" s="483"/>
      <c r="V240" s="483"/>
      <c r="W240" s="483"/>
      <c r="X240" s="483"/>
    </row>
    <row r="241" spans="1:24" s="484" customFormat="1" ht="30" customHeight="1" x14ac:dyDescent="0.2">
      <c r="A241" s="1094" t="s">
        <v>433</v>
      </c>
      <c r="B241" s="1094"/>
      <c r="C241" s="1094"/>
      <c r="D241" s="1094"/>
      <c r="E241" s="1094"/>
      <c r="F241" s="1094"/>
      <c r="G241" s="1094"/>
      <c r="H241" s="1094"/>
      <c r="I241" s="1094"/>
      <c r="J241" s="501"/>
      <c r="K241" s="501"/>
      <c r="L241" s="501"/>
      <c r="M241" s="501"/>
      <c r="N241" s="501"/>
      <c r="O241" s="501"/>
      <c r="P241" s="501"/>
      <c r="Q241" s="501"/>
      <c r="R241" s="501"/>
      <c r="S241" s="501"/>
      <c r="T241" s="483"/>
      <c r="U241" s="483"/>
      <c r="V241" s="483"/>
      <c r="W241" s="483"/>
      <c r="X241" s="483"/>
    </row>
    <row r="242" spans="1:24" s="484" customFormat="1" ht="30" customHeight="1" x14ac:dyDescent="0.2">
      <c r="A242" s="1081" t="s">
        <v>423</v>
      </c>
      <c r="B242" s="1081"/>
      <c r="C242" s="1081"/>
      <c r="D242" s="1081"/>
      <c r="E242" s="1081"/>
      <c r="F242" s="1081"/>
      <c r="G242" s="1081"/>
      <c r="H242" s="1081"/>
      <c r="I242" s="1081"/>
      <c r="J242" s="483"/>
      <c r="K242" s="483"/>
      <c r="L242" s="483"/>
      <c r="M242" s="483"/>
      <c r="N242" s="483"/>
      <c r="O242" s="483"/>
      <c r="P242" s="483"/>
      <c r="Q242" s="483"/>
      <c r="R242" s="501"/>
      <c r="S242" s="501"/>
      <c r="T242" s="512"/>
      <c r="U242" s="513"/>
      <c r="V242" s="483"/>
      <c r="W242" s="483"/>
      <c r="X242" s="483"/>
    </row>
    <row r="243" spans="1:24" s="482" customFormat="1" ht="15" customHeight="1" x14ac:dyDescent="0.2">
      <c r="A243" s="1082" t="s">
        <v>112</v>
      </c>
      <c r="B243" s="1082"/>
      <c r="C243" s="1083" t="s">
        <v>113</v>
      </c>
      <c r="D243" s="1083"/>
      <c r="E243" s="1083"/>
      <c r="F243" s="1083"/>
      <c r="G243" s="1083"/>
      <c r="H243" s="1083"/>
      <c r="I243" s="1083"/>
      <c r="J243" s="490"/>
      <c r="K243" s="490"/>
      <c r="L243" s="490"/>
      <c r="M243" s="490"/>
      <c r="N243" s="490"/>
      <c r="O243" s="490"/>
      <c r="P243" s="490"/>
      <c r="Q243" s="490"/>
      <c r="R243" s="490"/>
    </row>
    <row r="244" spans="1:24" s="482" customFormat="1" ht="15" customHeight="1" x14ac:dyDescent="0.2">
      <c r="A244" s="1084" t="s">
        <v>111</v>
      </c>
      <c r="B244" s="1084"/>
      <c r="C244" s="1083"/>
      <c r="D244" s="1083"/>
      <c r="E244" s="1083"/>
      <c r="F244" s="1083"/>
      <c r="G244" s="1083"/>
      <c r="H244" s="1083"/>
      <c r="I244" s="1083"/>
      <c r="J244" s="490"/>
      <c r="K244" s="490"/>
      <c r="L244" s="490"/>
      <c r="M244" s="490"/>
      <c r="N244" s="490"/>
      <c r="O244" s="490"/>
      <c r="P244" s="490"/>
      <c r="Q244" s="490"/>
      <c r="R244" s="490"/>
    </row>
    <row r="245" spans="1:24" s="484" customFormat="1" ht="15" customHeight="1" x14ac:dyDescent="0.2">
      <c r="A245" s="1081" t="s">
        <v>110</v>
      </c>
      <c r="B245" s="1081"/>
      <c r="C245" s="1081"/>
      <c r="D245" s="1081"/>
      <c r="E245" s="236"/>
      <c r="F245" s="236"/>
      <c r="G245" s="236"/>
      <c r="H245" s="236"/>
      <c r="I245" s="236"/>
      <c r="J245" s="483"/>
      <c r="K245" s="483"/>
      <c r="L245" s="483"/>
      <c r="M245" s="483"/>
      <c r="N245" s="483"/>
      <c r="O245" s="483"/>
      <c r="P245" s="483"/>
      <c r="Q245" s="483"/>
      <c r="R245" s="501"/>
      <c r="S245" s="501"/>
      <c r="T245" s="512"/>
      <c r="U245" s="513"/>
      <c r="V245" s="483"/>
      <c r="W245" s="483"/>
      <c r="X245" s="483"/>
    </row>
  </sheetData>
  <sheetProtection algorithmName="SHA-512" hashValue="IEQO51iOd7+LN5Ehvan1zVIj7AwICTG5JvCvLv/31JB94jNVBhJwQ1VwuUOFNJrvuECs4xiZzjDydiNZQ9Sh6A==" saltValue="AzjjY6SttJRvT3wV0Y8ABA==" spinCount="100000" sheet="1" objects="1" scenarios="1" selectLockedCells="1"/>
  <mergeCells count="134">
    <mergeCell ref="J202:Q202"/>
    <mergeCell ref="G203:G204"/>
    <mergeCell ref="H203:H204"/>
    <mergeCell ref="I203:I204"/>
    <mergeCell ref="F203:F205"/>
    <mergeCell ref="A202:F202"/>
    <mergeCell ref="B16:D16"/>
    <mergeCell ref="E16:F16"/>
    <mergeCell ref="A201:I201"/>
    <mergeCell ref="G202:I202"/>
    <mergeCell ref="A203:A205"/>
    <mergeCell ref="B203:B205"/>
    <mergeCell ref="C203:C205"/>
    <mergeCell ref="J168:Q168"/>
    <mergeCell ref="J131:Q131"/>
    <mergeCell ref="A132:I132"/>
    <mergeCell ref="J167:Q167"/>
    <mergeCell ref="I170:I173"/>
    <mergeCell ref="B22:D22"/>
    <mergeCell ref="B23:D23"/>
    <mergeCell ref="B24:D24"/>
    <mergeCell ref="B97:B100"/>
    <mergeCell ref="D170:D171"/>
    <mergeCell ref="B183:C183"/>
    <mergeCell ref="A245:D245"/>
    <mergeCell ref="A233:I233"/>
    <mergeCell ref="A239:D239"/>
    <mergeCell ref="A241:I241"/>
    <mergeCell ref="A237:I237"/>
    <mergeCell ref="E11:F11"/>
    <mergeCell ref="B12:D12"/>
    <mergeCell ref="E12:F12"/>
    <mergeCell ref="E22:F22"/>
    <mergeCell ref="E23:F23"/>
    <mergeCell ref="E24:F24"/>
    <mergeCell ref="E17:F17"/>
    <mergeCell ref="E18:F18"/>
    <mergeCell ref="E19:F19"/>
    <mergeCell ref="E20:F20"/>
    <mergeCell ref="E21:F21"/>
    <mergeCell ref="B17:D17"/>
    <mergeCell ref="B18:D18"/>
    <mergeCell ref="B19:D19"/>
    <mergeCell ref="B20:D20"/>
    <mergeCell ref="B21:D21"/>
    <mergeCell ref="F174:F176"/>
    <mergeCell ref="E14:F14"/>
    <mergeCell ref="B220:C220"/>
    <mergeCell ref="A242:I242"/>
    <mergeCell ref="A243:B243"/>
    <mergeCell ref="C243:I244"/>
    <mergeCell ref="A244:B244"/>
    <mergeCell ref="I27:I29"/>
    <mergeCell ref="G27:G29"/>
    <mergeCell ref="D27:D29"/>
    <mergeCell ref="C27:C29"/>
    <mergeCell ref="H97:H98"/>
    <mergeCell ref="C62:C64"/>
    <mergeCell ref="D62:D64"/>
    <mergeCell ref="G62:G64"/>
    <mergeCell ref="I62:I64"/>
    <mergeCell ref="I97:I100"/>
    <mergeCell ref="A97:A100"/>
    <mergeCell ref="B215:C215"/>
    <mergeCell ref="B225:C225"/>
    <mergeCell ref="B230:C230"/>
    <mergeCell ref="B188:C188"/>
    <mergeCell ref="B193:C193"/>
    <mergeCell ref="B198:C198"/>
    <mergeCell ref="C170:C173"/>
    <mergeCell ref="G97:G100"/>
    <mergeCell ref="A240:C240"/>
    <mergeCell ref="A1:I1"/>
    <mergeCell ref="A2:I2"/>
    <mergeCell ref="A3:I3"/>
    <mergeCell ref="A5:I5"/>
    <mergeCell ref="A6:I6"/>
    <mergeCell ref="A8:I8"/>
    <mergeCell ref="A96:I96"/>
    <mergeCell ref="A61:I61"/>
    <mergeCell ref="A62:A64"/>
    <mergeCell ref="B62:B64"/>
    <mergeCell ref="A26:I26"/>
    <mergeCell ref="A27:A29"/>
    <mergeCell ref="B27:B29"/>
    <mergeCell ref="B13:D13"/>
    <mergeCell ref="B14:D14"/>
    <mergeCell ref="B15:D15"/>
    <mergeCell ref="E13:F13"/>
    <mergeCell ref="E15:F15"/>
    <mergeCell ref="B10:D10"/>
    <mergeCell ref="E10:F10"/>
    <mergeCell ref="B11:D11"/>
    <mergeCell ref="E27:E28"/>
    <mergeCell ref="F27:F28"/>
    <mergeCell ref="E62:E63"/>
    <mergeCell ref="A170:A173"/>
    <mergeCell ref="B170:B173"/>
    <mergeCell ref="E170:E173"/>
    <mergeCell ref="A168:I168"/>
    <mergeCell ref="H170:H171"/>
    <mergeCell ref="A133:A136"/>
    <mergeCell ref="B133:B136"/>
    <mergeCell ref="C133:C136"/>
    <mergeCell ref="D133:D136"/>
    <mergeCell ref="G133:G136"/>
    <mergeCell ref="I133:I136"/>
    <mergeCell ref="G170:G173"/>
    <mergeCell ref="F62:F63"/>
    <mergeCell ref="F97:F99"/>
    <mergeCell ref="E97:E99"/>
    <mergeCell ref="F133:F135"/>
    <mergeCell ref="E133:E135"/>
    <mergeCell ref="C97:C100"/>
    <mergeCell ref="D97:D100"/>
    <mergeCell ref="J169:Q169"/>
    <mergeCell ref="A169:E169"/>
    <mergeCell ref="G169:I169"/>
    <mergeCell ref="H133:H134"/>
    <mergeCell ref="G19:H19"/>
    <mergeCell ref="G20:H20"/>
    <mergeCell ref="G21:H21"/>
    <mergeCell ref="G22:H22"/>
    <mergeCell ref="G23:H23"/>
    <mergeCell ref="G24:H24"/>
    <mergeCell ref="G10:H10"/>
    <mergeCell ref="G11:H11"/>
    <mergeCell ref="G12:H12"/>
    <mergeCell ref="G13:H13"/>
    <mergeCell ref="G14:H14"/>
    <mergeCell ref="G15:H15"/>
    <mergeCell ref="G16:H16"/>
    <mergeCell ref="G17:H17"/>
    <mergeCell ref="G18:H18"/>
  </mergeCells>
  <printOptions horizontalCentered="1"/>
  <pageMargins left="0.31496062992125984" right="0.27559055118110237" top="0.70866141732283472" bottom="0.39370078740157483" header="0.19685039370078741" footer="0.27559055118110237"/>
  <pageSetup paperSize="9" scale="51" firstPageNumber="0" fitToHeight="5" orientation="portrait" horizontalDpi="300" verticalDpi="300" r:id="rId1"/>
  <headerFooter>
    <oddHeader>&amp;C&amp;G&amp;R&amp;8&amp;P</oddHeader>
    <oddFooter>&amp;R&amp;A
&amp;P/&amp;N</oddFooter>
  </headerFooter>
  <rowBreaks count="1" manualBreakCount="1">
    <brk id="167" max="8" man="1"/>
  </rowBreaks>
  <legacyDrawingHF r:id="rId2"/>
</worksheet>
</file>

<file path=docProps/app.xml><?xml version="1.0" encoding="utf-8"?>
<Properties xmlns="http://schemas.openxmlformats.org/officeDocument/2006/extended-properties" xmlns:vt="http://schemas.openxmlformats.org/officeDocument/2006/docPropsVTypes">
  <Template/>
  <TotalTime>54</TotalTime>
  <Application>Microsoft Excel</Application>
  <DocSecurity>0</DocSecurity>
  <ScaleCrop>false</ScaleCrop>
  <HeadingPairs>
    <vt:vector size="4" baseType="variant">
      <vt:variant>
        <vt:lpstr>Planilhas</vt:lpstr>
      </vt:variant>
      <vt:variant>
        <vt:i4>9</vt:i4>
      </vt:variant>
      <vt:variant>
        <vt:lpstr>Intervalos nomeados</vt:lpstr>
      </vt:variant>
      <vt:variant>
        <vt:i4>10</vt:i4>
      </vt:variant>
    </vt:vector>
  </HeadingPairs>
  <TitlesOfParts>
    <vt:vector size="19" baseType="lpstr">
      <vt:lpstr>RESUMO POSTOS</vt:lpstr>
      <vt:lpstr>POSTOS SMICRE</vt:lpstr>
      <vt:lpstr>POSTOS SMIN e USINA</vt:lpstr>
      <vt:lpstr>ENCARGOS SOCIAIS</vt:lpstr>
      <vt:lpstr>ENC SOCIAIS PERIODO ELEITORAL</vt:lpstr>
      <vt:lpstr>CITL</vt:lpstr>
      <vt:lpstr>INSUMOS - Período Regular</vt:lpstr>
      <vt:lpstr>INSUMOS - Período Eleitoral</vt:lpstr>
      <vt:lpstr>HORA EXTRA e PRÊMIO ASSIDUIDA</vt:lpstr>
      <vt:lpstr>CITL!Area_de_impressao</vt:lpstr>
      <vt:lpstr>'ENC SOCIAIS PERIODO ELEITORAL'!Area_de_impressao</vt:lpstr>
      <vt:lpstr>'ENCARGOS SOCIAIS'!Area_de_impressao</vt:lpstr>
      <vt:lpstr>'HORA EXTRA e PRÊMIO ASSIDUIDA'!Area_de_impressao</vt:lpstr>
      <vt:lpstr>'INSUMOS - Período Eleitoral'!Area_de_impressao</vt:lpstr>
      <vt:lpstr>'INSUMOS - Período Regular'!Area_de_impressao</vt:lpstr>
      <vt:lpstr>'POSTOS SMICRE'!Area_de_impressao</vt:lpstr>
      <vt:lpstr>'POSTOS SMIN e USINA'!Area_de_impressao</vt:lpstr>
      <vt:lpstr>'RESUMO POSTOS'!Area_de_impressao</vt:lpstr>
      <vt:lpstr>'HORA EXTRA e PRÊMIO ASSIDUIDA'!Titulos_de_impressao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114999600604</cp:lastModifiedBy>
  <cp:revision>3</cp:revision>
  <cp:lastPrinted>2023-10-02T19:15:33Z</cp:lastPrinted>
  <dcterms:created xsi:type="dcterms:W3CDTF">2002-06-10T15:51:10Z</dcterms:created>
  <dcterms:modified xsi:type="dcterms:W3CDTF">2023-10-02T19:15:56Z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